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AQAR 2023-24\Criterion-2\Compiled Metric_Criterion-2\2.6.2\2.6.2_ Sample CLO and PLO Attainment sheet\Hotel Management\"/>
    </mc:Choice>
  </mc:AlternateContent>
  <bookViews>
    <workbookView xWindow="0" yWindow="0" windowWidth="20490" windowHeight="7035"/>
  </bookViews>
  <sheets>
    <sheet name="ALL SEMS- PLO OR PSO ATTAINMENT" sheetId="8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334" i="8" l="1"/>
  <c r="U334" i="8"/>
  <c r="T334" i="8"/>
  <c r="S334" i="8"/>
  <c r="R334" i="8"/>
  <c r="M334" i="8"/>
  <c r="L334" i="8"/>
  <c r="K334" i="8"/>
  <c r="J334" i="8"/>
  <c r="I334" i="8"/>
  <c r="H334" i="8"/>
  <c r="G334" i="8"/>
  <c r="F334" i="8"/>
  <c r="E334" i="8"/>
  <c r="D334" i="8"/>
  <c r="C334" i="8"/>
  <c r="V333" i="8"/>
  <c r="U333" i="8"/>
  <c r="T333" i="8"/>
  <c r="S333" i="8"/>
  <c r="R333" i="8"/>
  <c r="N333" i="8"/>
  <c r="K333" i="8"/>
  <c r="J333" i="8"/>
  <c r="I333" i="8"/>
  <c r="H333" i="8"/>
  <c r="G333" i="8"/>
  <c r="F333" i="8"/>
  <c r="E333" i="8"/>
  <c r="D333" i="8"/>
  <c r="C333" i="8"/>
  <c r="V332" i="8"/>
  <c r="U332" i="8"/>
  <c r="T332" i="8"/>
  <c r="S332" i="8"/>
  <c r="R332" i="8"/>
  <c r="N332" i="8"/>
  <c r="M332" i="8"/>
  <c r="L332" i="8"/>
  <c r="J332" i="8"/>
  <c r="I332" i="8"/>
  <c r="H332" i="8"/>
  <c r="G332" i="8"/>
  <c r="F332" i="8"/>
  <c r="E332" i="8"/>
  <c r="D332" i="8"/>
  <c r="C332" i="8"/>
  <c r="V331" i="8"/>
  <c r="U331" i="8"/>
  <c r="T331" i="8"/>
  <c r="S331" i="8"/>
  <c r="R331" i="8"/>
  <c r="N331" i="8"/>
  <c r="M331" i="8"/>
  <c r="L331" i="8"/>
  <c r="K331" i="8"/>
  <c r="I331" i="8"/>
  <c r="H331" i="8"/>
  <c r="G331" i="8"/>
  <c r="F331" i="8"/>
  <c r="E331" i="8"/>
  <c r="D331" i="8"/>
  <c r="C331" i="8"/>
  <c r="V330" i="8"/>
  <c r="U330" i="8"/>
  <c r="T330" i="8"/>
  <c r="S330" i="8"/>
  <c r="R330" i="8"/>
  <c r="N330" i="8"/>
  <c r="M330" i="8"/>
  <c r="L330" i="8"/>
  <c r="K330" i="8"/>
  <c r="J330" i="8"/>
  <c r="H330" i="8"/>
  <c r="G330" i="8"/>
  <c r="F330" i="8"/>
  <c r="E330" i="8"/>
  <c r="D330" i="8"/>
  <c r="C330" i="8"/>
  <c r="V329" i="8"/>
  <c r="S329" i="8"/>
  <c r="R329" i="8"/>
  <c r="N329" i="8"/>
  <c r="M329" i="8"/>
  <c r="L329" i="8"/>
  <c r="K329" i="8"/>
  <c r="J329" i="8"/>
  <c r="I329" i="8"/>
  <c r="H329" i="8"/>
  <c r="G329" i="8"/>
  <c r="F329" i="8"/>
  <c r="E329" i="8"/>
  <c r="D329" i="8"/>
  <c r="C329" i="8"/>
  <c r="V328" i="8"/>
  <c r="U328" i="8"/>
  <c r="T328" i="8"/>
  <c r="S328" i="8"/>
  <c r="R328" i="8"/>
  <c r="N328" i="8"/>
  <c r="M328" i="8"/>
  <c r="L328" i="8"/>
  <c r="K328" i="8"/>
  <c r="J328" i="8"/>
  <c r="I328" i="8"/>
  <c r="G328" i="8"/>
  <c r="E328" i="8"/>
  <c r="D328" i="8"/>
  <c r="C328" i="8"/>
  <c r="V327" i="8"/>
  <c r="U327" i="8"/>
  <c r="T327" i="8"/>
  <c r="R327" i="8"/>
  <c r="N327" i="8"/>
  <c r="M327" i="8"/>
  <c r="L327" i="8"/>
  <c r="K327" i="8"/>
  <c r="J327" i="8"/>
  <c r="I327" i="8"/>
  <c r="H327" i="8"/>
  <c r="G327" i="8"/>
  <c r="F327" i="8"/>
  <c r="E327" i="8"/>
  <c r="C327" i="8"/>
  <c r="V326" i="8"/>
  <c r="U326" i="8"/>
  <c r="T326" i="8"/>
  <c r="S326" i="8"/>
  <c r="R326" i="8"/>
  <c r="N326" i="8"/>
  <c r="M326" i="8"/>
  <c r="L326" i="8"/>
  <c r="K326" i="8"/>
  <c r="J326" i="8"/>
  <c r="I326" i="8"/>
  <c r="H326" i="8"/>
  <c r="G326" i="8"/>
  <c r="F326" i="8"/>
  <c r="E326" i="8"/>
  <c r="D326" i="8"/>
  <c r="C326" i="8"/>
  <c r="V325" i="8"/>
  <c r="U325" i="8"/>
  <c r="T325" i="8"/>
  <c r="S325" i="8"/>
  <c r="R325" i="8"/>
  <c r="N325" i="8"/>
  <c r="M325" i="8"/>
  <c r="L325" i="8"/>
  <c r="K325" i="8"/>
  <c r="J325" i="8"/>
  <c r="I325" i="8"/>
  <c r="H325" i="8"/>
  <c r="F325" i="8"/>
  <c r="E325" i="8"/>
  <c r="D325" i="8"/>
  <c r="C325" i="8"/>
  <c r="V324" i="8"/>
  <c r="U324" i="8"/>
  <c r="T324" i="8"/>
  <c r="S324" i="8"/>
  <c r="N324" i="8"/>
  <c r="M324" i="8"/>
  <c r="L324" i="8"/>
  <c r="K324" i="8"/>
  <c r="J324" i="8"/>
  <c r="I324" i="8"/>
  <c r="H324" i="8"/>
  <c r="G324" i="8"/>
  <c r="F324" i="8"/>
  <c r="E324" i="8"/>
  <c r="D324" i="8"/>
  <c r="C324" i="8"/>
  <c r="U323" i="8"/>
  <c r="T323" i="8"/>
  <c r="S323" i="8"/>
  <c r="R323" i="8"/>
  <c r="N323" i="8"/>
  <c r="M323" i="8"/>
  <c r="L323" i="8"/>
  <c r="K323" i="8"/>
  <c r="J323" i="8"/>
  <c r="I323" i="8"/>
  <c r="H323" i="8"/>
  <c r="G323" i="8"/>
  <c r="F323" i="8"/>
  <c r="D323" i="8"/>
  <c r="V302" i="8"/>
  <c r="G302" i="8"/>
  <c r="N334" i="8" s="1"/>
  <c r="V301" i="8"/>
  <c r="G301" i="8"/>
  <c r="M333" i="8" s="1"/>
  <c r="V300" i="8"/>
  <c r="G300" i="8"/>
  <c r="K332" i="8" s="1"/>
  <c r="V299" i="8"/>
  <c r="G299" i="8"/>
  <c r="J331" i="8" s="1"/>
  <c r="V298" i="8"/>
  <c r="G298" i="8"/>
  <c r="I330" i="8" s="1"/>
  <c r="V297" i="8"/>
  <c r="T329" i="8" s="1"/>
  <c r="G297" i="8"/>
  <c r="V296" i="8"/>
  <c r="G296" i="8"/>
  <c r="F328" i="8" s="1"/>
  <c r="V295" i="8"/>
  <c r="S327" i="8" s="1"/>
  <c r="G295" i="8"/>
  <c r="D327" i="8" s="1"/>
  <c r="V294" i="8"/>
  <c r="G294" i="8"/>
  <c r="V293" i="8"/>
  <c r="G293" i="8"/>
  <c r="G325" i="8" s="1"/>
  <c r="V292" i="8"/>
  <c r="R324" i="8" s="1"/>
  <c r="G292" i="8"/>
  <c r="V291" i="8"/>
  <c r="V323" i="8" s="1"/>
  <c r="G291" i="8"/>
  <c r="C323" i="8" s="1"/>
  <c r="V283" i="8"/>
  <c r="U283" i="8"/>
  <c r="T283" i="8"/>
  <c r="S283" i="8"/>
  <c r="R283" i="8"/>
  <c r="M283" i="8"/>
  <c r="L283" i="8"/>
  <c r="K283" i="8"/>
  <c r="J283" i="8"/>
  <c r="I283" i="8"/>
  <c r="H283" i="8"/>
  <c r="G283" i="8"/>
  <c r="F283" i="8"/>
  <c r="E283" i="8"/>
  <c r="D283" i="8"/>
  <c r="C283" i="8"/>
  <c r="V282" i="8"/>
  <c r="U282" i="8"/>
  <c r="T282" i="8"/>
  <c r="S282" i="8"/>
  <c r="R282" i="8"/>
  <c r="N282" i="8"/>
  <c r="K282" i="8"/>
  <c r="J282" i="8"/>
  <c r="I282" i="8"/>
  <c r="H282" i="8"/>
  <c r="G282" i="8"/>
  <c r="F282" i="8"/>
  <c r="E282" i="8"/>
  <c r="D282" i="8"/>
  <c r="C282" i="8"/>
  <c r="V281" i="8"/>
  <c r="U281" i="8"/>
  <c r="T281" i="8"/>
  <c r="S281" i="8"/>
  <c r="R281" i="8"/>
  <c r="N281" i="8"/>
  <c r="M281" i="8"/>
  <c r="L281" i="8"/>
  <c r="J281" i="8"/>
  <c r="I281" i="8"/>
  <c r="H281" i="8"/>
  <c r="G281" i="8"/>
  <c r="F281" i="8"/>
  <c r="E281" i="8"/>
  <c r="D281" i="8"/>
  <c r="C281" i="8"/>
  <c r="V280" i="8"/>
  <c r="U280" i="8"/>
  <c r="T280" i="8"/>
  <c r="S280" i="8"/>
  <c r="R280" i="8"/>
  <c r="N280" i="8"/>
  <c r="M280" i="8"/>
  <c r="L280" i="8"/>
  <c r="K280" i="8"/>
  <c r="I280" i="8"/>
  <c r="H280" i="8"/>
  <c r="G280" i="8"/>
  <c r="F280" i="8"/>
  <c r="E280" i="8"/>
  <c r="D280" i="8"/>
  <c r="C280" i="8"/>
  <c r="V279" i="8"/>
  <c r="U279" i="8"/>
  <c r="T279" i="8"/>
  <c r="S279" i="8"/>
  <c r="R279" i="8"/>
  <c r="N279" i="8"/>
  <c r="M279" i="8"/>
  <c r="L279" i="8"/>
  <c r="K279" i="8"/>
  <c r="J279" i="8"/>
  <c r="H279" i="8"/>
  <c r="G279" i="8"/>
  <c r="F279" i="8"/>
  <c r="E279" i="8"/>
  <c r="D279" i="8"/>
  <c r="C279" i="8"/>
  <c r="V278" i="8"/>
  <c r="S278" i="8"/>
  <c r="R278" i="8"/>
  <c r="N278" i="8"/>
  <c r="M278" i="8"/>
  <c r="L278" i="8"/>
  <c r="K278" i="8"/>
  <c r="J278" i="8"/>
  <c r="I278" i="8"/>
  <c r="H278" i="8"/>
  <c r="G278" i="8"/>
  <c r="F278" i="8"/>
  <c r="E278" i="8"/>
  <c r="D278" i="8"/>
  <c r="C278" i="8"/>
  <c r="V277" i="8"/>
  <c r="U277" i="8"/>
  <c r="T277" i="8"/>
  <c r="S277" i="8"/>
  <c r="R277" i="8"/>
  <c r="N277" i="8"/>
  <c r="M277" i="8"/>
  <c r="L277" i="8"/>
  <c r="K277" i="8"/>
  <c r="J277" i="8"/>
  <c r="I277" i="8"/>
  <c r="G277" i="8"/>
  <c r="E277" i="8"/>
  <c r="D277" i="8"/>
  <c r="C277" i="8"/>
  <c r="V276" i="8"/>
  <c r="U276" i="8"/>
  <c r="T276" i="8"/>
  <c r="R276" i="8"/>
  <c r="N276" i="8"/>
  <c r="M276" i="8"/>
  <c r="L276" i="8"/>
  <c r="K276" i="8"/>
  <c r="J276" i="8"/>
  <c r="I276" i="8"/>
  <c r="H276" i="8"/>
  <c r="G276" i="8"/>
  <c r="F276" i="8"/>
  <c r="E276" i="8"/>
  <c r="C276" i="8"/>
  <c r="V275" i="8"/>
  <c r="U275" i="8"/>
  <c r="T275" i="8"/>
  <c r="S275" i="8"/>
  <c r="R275" i="8"/>
  <c r="N275" i="8"/>
  <c r="M275" i="8"/>
  <c r="L275" i="8"/>
  <c r="K275" i="8"/>
  <c r="J275" i="8"/>
  <c r="I275" i="8"/>
  <c r="H275" i="8"/>
  <c r="G275" i="8"/>
  <c r="F275" i="8"/>
  <c r="E275" i="8"/>
  <c r="D275" i="8"/>
  <c r="C275" i="8"/>
  <c r="V274" i="8"/>
  <c r="U274" i="8"/>
  <c r="T274" i="8"/>
  <c r="S274" i="8"/>
  <c r="R274" i="8"/>
  <c r="N274" i="8"/>
  <c r="M274" i="8"/>
  <c r="L274" i="8"/>
  <c r="K274" i="8"/>
  <c r="J274" i="8"/>
  <c r="I274" i="8"/>
  <c r="H274" i="8"/>
  <c r="F274" i="8"/>
  <c r="E274" i="8"/>
  <c r="D274" i="8"/>
  <c r="C274" i="8"/>
  <c r="V273" i="8"/>
  <c r="U273" i="8"/>
  <c r="T273" i="8"/>
  <c r="S273" i="8"/>
  <c r="N273" i="8"/>
  <c r="M273" i="8"/>
  <c r="L273" i="8"/>
  <c r="K273" i="8"/>
  <c r="J273" i="8"/>
  <c r="I273" i="8"/>
  <c r="H273" i="8"/>
  <c r="G273" i="8"/>
  <c r="E273" i="8"/>
  <c r="D273" i="8"/>
  <c r="C273" i="8"/>
  <c r="U272" i="8"/>
  <c r="T272" i="8"/>
  <c r="S272" i="8"/>
  <c r="R272" i="8"/>
  <c r="N272" i="8"/>
  <c r="M272" i="8"/>
  <c r="L272" i="8"/>
  <c r="K272" i="8"/>
  <c r="J272" i="8"/>
  <c r="I272" i="8"/>
  <c r="H272" i="8"/>
  <c r="G272" i="8"/>
  <c r="F272" i="8"/>
  <c r="D272" i="8"/>
  <c r="V251" i="8"/>
  <c r="G251" i="8"/>
  <c r="N283" i="8" s="1"/>
  <c r="V250" i="8"/>
  <c r="G250" i="8"/>
  <c r="M282" i="8" s="1"/>
  <c r="V249" i="8"/>
  <c r="G249" i="8"/>
  <c r="K281" i="8" s="1"/>
  <c r="V248" i="8"/>
  <c r="G248" i="8"/>
  <c r="J280" i="8" s="1"/>
  <c r="V247" i="8"/>
  <c r="G247" i="8"/>
  <c r="I279" i="8" s="1"/>
  <c r="V246" i="8"/>
  <c r="T278" i="8" s="1"/>
  <c r="G246" i="8"/>
  <c r="V245" i="8"/>
  <c r="G245" i="8"/>
  <c r="H277" i="8" s="1"/>
  <c r="V244" i="8"/>
  <c r="S276" i="8" s="1"/>
  <c r="G244" i="8"/>
  <c r="D276" i="8" s="1"/>
  <c r="V243" i="8"/>
  <c r="G243" i="8"/>
  <c r="V242" i="8"/>
  <c r="G242" i="8"/>
  <c r="G274" i="8" s="1"/>
  <c r="V241" i="8"/>
  <c r="R273" i="8" s="1"/>
  <c r="G241" i="8"/>
  <c r="F273" i="8" s="1"/>
  <c r="V240" i="8"/>
  <c r="V272" i="8" s="1"/>
  <c r="G240" i="8"/>
  <c r="C272" i="8" s="1"/>
  <c r="V232" i="8"/>
  <c r="U232" i="8"/>
  <c r="T232" i="8"/>
  <c r="S232" i="8"/>
  <c r="R232" i="8"/>
  <c r="M232" i="8"/>
  <c r="L232" i="8"/>
  <c r="K232" i="8"/>
  <c r="J232" i="8"/>
  <c r="I232" i="8"/>
  <c r="H232" i="8"/>
  <c r="G232" i="8"/>
  <c r="F232" i="8"/>
  <c r="E232" i="8"/>
  <c r="D232" i="8"/>
  <c r="C232" i="8"/>
  <c r="V231" i="8"/>
  <c r="U231" i="8"/>
  <c r="T231" i="8"/>
  <c r="S231" i="8"/>
  <c r="R231" i="8"/>
  <c r="N231" i="8"/>
  <c r="K231" i="8"/>
  <c r="J231" i="8"/>
  <c r="I231" i="8"/>
  <c r="H231" i="8"/>
  <c r="G231" i="8"/>
  <c r="F231" i="8"/>
  <c r="E231" i="8"/>
  <c r="D231" i="8"/>
  <c r="C231" i="8"/>
  <c r="U230" i="8"/>
  <c r="T230" i="8"/>
  <c r="S230" i="8"/>
  <c r="R230" i="8"/>
  <c r="N230" i="8"/>
  <c r="M230" i="8"/>
  <c r="L230" i="8"/>
  <c r="J230" i="8"/>
  <c r="I230" i="8"/>
  <c r="H230" i="8"/>
  <c r="G230" i="8"/>
  <c r="F230" i="8"/>
  <c r="E230" i="8"/>
  <c r="D230" i="8"/>
  <c r="C230" i="8"/>
  <c r="V229" i="8"/>
  <c r="U229" i="8"/>
  <c r="T229" i="8"/>
  <c r="S229" i="8"/>
  <c r="R229" i="8"/>
  <c r="N229" i="8"/>
  <c r="M229" i="8"/>
  <c r="L229" i="8"/>
  <c r="K229" i="8"/>
  <c r="I229" i="8"/>
  <c r="H229" i="8"/>
  <c r="G229" i="8"/>
  <c r="F229" i="8"/>
  <c r="E229" i="8"/>
  <c r="D229" i="8"/>
  <c r="C229" i="8"/>
  <c r="V228" i="8"/>
  <c r="U228" i="8"/>
  <c r="T228" i="8"/>
  <c r="S228" i="8"/>
  <c r="R228" i="8"/>
  <c r="N228" i="8"/>
  <c r="M228" i="8"/>
  <c r="L228" i="8"/>
  <c r="K228" i="8"/>
  <c r="J228" i="8"/>
  <c r="H228" i="8"/>
  <c r="G228" i="8"/>
  <c r="F228" i="8"/>
  <c r="E228" i="8"/>
  <c r="D228" i="8"/>
  <c r="C228" i="8"/>
  <c r="V227" i="8"/>
  <c r="S227" i="8"/>
  <c r="R227" i="8"/>
  <c r="N227" i="8"/>
  <c r="M227" i="8"/>
  <c r="L227" i="8"/>
  <c r="K227" i="8"/>
  <c r="J227" i="8"/>
  <c r="I227" i="8"/>
  <c r="H227" i="8"/>
  <c r="G227" i="8"/>
  <c r="F227" i="8"/>
  <c r="E227" i="8"/>
  <c r="D227" i="8"/>
  <c r="C227" i="8"/>
  <c r="V226" i="8"/>
  <c r="U226" i="8"/>
  <c r="T226" i="8"/>
  <c r="S226" i="8"/>
  <c r="R226" i="8"/>
  <c r="N226" i="8"/>
  <c r="M226" i="8"/>
  <c r="L226" i="8"/>
  <c r="K226" i="8"/>
  <c r="J226" i="8"/>
  <c r="I226" i="8"/>
  <c r="G226" i="8"/>
  <c r="F226" i="8"/>
  <c r="E226" i="8"/>
  <c r="D226" i="8"/>
  <c r="C226" i="8"/>
  <c r="V225" i="8"/>
  <c r="U225" i="8"/>
  <c r="T225" i="8"/>
  <c r="R225" i="8"/>
  <c r="N225" i="8"/>
  <c r="M225" i="8"/>
  <c r="L225" i="8"/>
  <c r="K225" i="8"/>
  <c r="J225" i="8"/>
  <c r="I225" i="8"/>
  <c r="H225" i="8"/>
  <c r="G225" i="8"/>
  <c r="F225" i="8"/>
  <c r="E225" i="8"/>
  <c r="D225" i="8"/>
  <c r="C225" i="8"/>
  <c r="V224" i="8"/>
  <c r="U224" i="8"/>
  <c r="T224" i="8"/>
  <c r="S224" i="8"/>
  <c r="R224" i="8"/>
  <c r="N224" i="8"/>
  <c r="M224" i="8"/>
  <c r="L224" i="8"/>
  <c r="K224" i="8"/>
  <c r="J224" i="8"/>
  <c r="I224" i="8"/>
  <c r="H224" i="8"/>
  <c r="G224" i="8"/>
  <c r="F224" i="8"/>
  <c r="E224" i="8"/>
  <c r="C224" i="8"/>
  <c r="V223" i="8"/>
  <c r="U223" i="8"/>
  <c r="T223" i="8"/>
  <c r="S223" i="8"/>
  <c r="R223" i="8"/>
  <c r="N223" i="8"/>
  <c r="M223" i="8"/>
  <c r="L223" i="8"/>
  <c r="K223" i="8"/>
  <c r="J223" i="8"/>
  <c r="I223" i="8"/>
  <c r="H223" i="8"/>
  <c r="F223" i="8"/>
  <c r="E223" i="8"/>
  <c r="D223" i="8"/>
  <c r="V222" i="8"/>
  <c r="U222" i="8"/>
  <c r="T222" i="8"/>
  <c r="S222" i="8"/>
  <c r="N222" i="8"/>
  <c r="M222" i="8"/>
  <c r="L222" i="8"/>
  <c r="K222" i="8"/>
  <c r="J222" i="8"/>
  <c r="I222" i="8"/>
  <c r="H222" i="8"/>
  <c r="G222" i="8"/>
  <c r="E222" i="8"/>
  <c r="C222" i="8"/>
  <c r="U221" i="8"/>
  <c r="T221" i="8"/>
  <c r="S221" i="8"/>
  <c r="R221" i="8"/>
  <c r="N221" i="8"/>
  <c r="M221" i="8"/>
  <c r="L221" i="8"/>
  <c r="K221" i="8"/>
  <c r="J221" i="8"/>
  <c r="I221" i="8"/>
  <c r="H221" i="8"/>
  <c r="G221" i="8"/>
  <c r="F221" i="8"/>
  <c r="D221" i="8"/>
  <c r="V200" i="8"/>
  <c r="G200" i="8"/>
  <c r="N232" i="8" s="1"/>
  <c r="V199" i="8"/>
  <c r="G199" i="8"/>
  <c r="M231" i="8" s="1"/>
  <c r="V198" i="8"/>
  <c r="V230" i="8" s="1"/>
  <c r="G198" i="8"/>
  <c r="K230" i="8" s="1"/>
  <c r="V197" i="8"/>
  <c r="G197" i="8"/>
  <c r="J229" i="8" s="1"/>
  <c r="V196" i="8"/>
  <c r="G196" i="8"/>
  <c r="I228" i="8" s="1"/>
  <c r="V195" i="8"/>
  <c r="T227" i="8" s="1"/>
  <c r="G195" i="8"/>
  <c r="V194" i="8"/>
  <c r="G194" i="8"/>
  <c r="H226" i="8" s="1"/>
  <c r="V193" i="8"/>
  <c r="S225" i="8" s="1"/>
  <c r="G193" i="8"/>
  <c r="V192" i="8"/>
  <c r="G192" i="8"/>
  <c r="D224" i="8" s="1"/>
  <c r="V191" i="8"/>
  <c r="G191" i="8"/>
  <c r="G223" i="8" s="1"/>
  <c r="V190" i="8"/>
  <c r="R222" i="8" s="1"/>
  <c r="G190" i="8"/>
  <c r="F222" i="8" s="1"/>
  <c r="V189" i="8"/>
  <c r="V221" i="8" s="1"/>
  <c r="G189" i="8"/>
  <c r="C221" i="8" s="1"/>
  <c r="N180" i="8"/>
  <c r="V146" i="8"/>
  <c r="V149" i="8"/>
  <c r="V148" i="8"/>
  <c r="V147" i="8"/>
  <c r="G148" i="8"/>
  <c r="M180" i="8" s="1"/>
  <c r="G149" i="8"/>
  <c r="N181" i="8" s="1"/>
  <c r="R179" i="8"/>
  <c r="V179" i="8"/>
  <c r="U179" i="8"/>
  <c r="T179" i="8"/>
  <c r="S179" i="8"/>
  <c r="V180" i="8"/>
  <c r="V181" i="8"/>
  <c r="U180" i="8"/>
  <c r="U181" i="8"/>
  <c r="T180" i="8"/>
  <c r="T181" i="8"/>
  <c r="S180" i="8"/>
  <c r="S181" i="8"/>
  <c r="R180" i="8"/>
  <c r="R181" i="8"/>
  <c r="J180" i="8"/>
  <c r="K180" i="8"/>
  <c r="J181" i="8"/>
  <c r="K181" i="8"/>
  <c r="L181" i="8"/>
  <c r="M181" i="8"/>
  <c r="I180" i="8"/>
  <c r="I181" i="8"/>
  <c r="H180" i="8"/>
  <c r="H181" i="8"/>
  <c r="G180" i="8"/>
  <c r="G181" i="8"/>
  <c r="F180" i="8"/>
  <c r="F181" i="8"/>
  <c r="E180" i="8"/>
  <c r="E181" i="8"/>
  <c r="D180" i="8"/>
  <c r="D181" i="8"/>
  <c r="C180" i="8"/>
  <c r="C181" i="8"/>
  <c r="D222" i="8" l="1"/>
  <c r="C223" i="8"/>
  <c r="C233" i="8" s="1"/>
  <c r="C341" i="8" s="1"/>
  <c r="E272" i="8"/>
  <c r="F277" i="8"/>
  <c r="C335" i="8"/>
  <c r="C343" i="8" s="1"/>
  <c r="V335" i="8"/>
  <c r="S343" i="8" s="1"/>
  <c r="F233" i="8"/>
  <c r="F341" i="8" s="1"/>
  <c r="G284" i="8"/>
  <c r="G342" i="8" s="1"/>
  <c r="K335" i="8"/>
  <c r="K343" i="8" s="1"/>
  <c r="D335" i="8"/>
  <c r="D343" i="8" s="1"/>
  <c r="E323" i="8"/>
  <c r="E335" i="8" s="1"/>
  <c r="E343" i="8" s="1"/>
  <c r="J233" i="8"/>
  <c r="J341" i="8" s="1"/>
  <c r="L180" i="8"/>
  <c r="R335" i="8"/>
  <c r="G335" i="8"/>
  <c r="G343" i="8" s="1"/>
  <c r="I335" i="8"/>
  <c r="I343" i="8" s="1"/>
  <c r="M335" i="8"/>
  <c r="M343" i="8" s="1"/>
  <c r="T335" i="8"/>
  <c r="Q343" i="8" s="1"/>
  <c r="F335" i="8"/>
  <c r="F343" i="8" s="1"/>
  <c r="J335" i="8"/>
  <c r="J343" i="8" s="1"/>
  <c r="N335" i="8"/>
  <c r="S335" i="8"/>
  <c r="P343" i="8" s="1"/>
  <c r="H328" i="8"/>
  <c r="H335" i="8" s="1"/>
  <c r="H343" i="8" s="1"/>
  <c r="U329" i="8"/>
  <c r="U335" i="8" s="1"/>
  <c r="R343" i="8" s="1"/>
  <c r="L333" i="8"/>
  <c r="L335" i="8" s="1"/>
  <c r="L343" i="8" s="1"/>
  <c r="R284" i="8"/>
  <c r="O342" i="8" s="1"/>
  <c r="C284" i="8"/>
  <c r="C342" i="8" s="1"/>
  <c r="D284" i="8"/>
  <c r="D342" i="8" s="1"/>
  <c r="H284" i="8"/>
  <c r="H342" i="8" s="1"/>
  <c r="S284" i="8"/>
  <c r="P342" i="8" s="1"/>
  <c r="L282" i="8"/>
  <c r="L284" i="8" s="1"/>
  <c r="L342" i="8" s="1"/>
  <c r="K284" i="8"/>
  <c r="K342" i="8" s="1"/>
  <c r="V284" i="8"/>
  <c r="S342" i="8" s="1"/>
  <c r="E284" i="8"/>
  <c r="E342" i="8" s="1"/>
  <c r="I284" i="8"/>
  <c r="I342" i="8" s="1"/>
  <c r="J284" i="8"/>
  <c r="J342" i="8" s="1"/>
  <c r="M284" i="8"/>
  <c r="M342" i="8" s="1"/>
  <c r="T284" i="8"/>
  <c r="Q342" i="8" s="1"/>
  <c r="F284" i="8"/>
  <c r="F342" i="8" s="1"/>
  <c r="N284" i="8"/>
  <c r="N342" i="8" s="1"/>
  <c r="U278" i="8"/>
  <c r="U284" i="8" s="1"/>
  <c r="R342" i="8" s="1"/>
  <c r="G233" i="8"/>
  <c r="G341" i="8" s="1"/>
  <c r="K233" i="8"/>
  <c r="K341" i="8" s="1"/>
  <c r="R233" i="8"/>
  <c r="O341" i="8" s="1"/>
  <c r="D233" i="8"/>
  <c r="D341" i="8" s="1"/>
  <c r="V233" i="8"/>
  <c r="S341" i="8" s="1"/>
  <c r="E221" i="8"/>
  <c r="E233" i="8" s="1"/>
  <c r="E341" i="8" s="1"/>
  <c r="I233" i="8"/>
  <c r="I341" i="8" s="1"/>
  <c r="M233" i="8"/>
  <c r="M341" i="8" s="1"/>
  <c r="H233" i="8"/>
  <c r="H341" i="8" s="1"/>
  <c r="S233" i="8"/>
  <c r="P341" i="8" s="1"/>
  <c r="N233" i="8"/>
  <c r="N341" i="8" s="1"/>
  <c r="T233" i="8"/>
  <c r="Q341" i="8" s="1"/>
  <c r="U227" i="8"/>
  <c r="U233" i="8" s="1"/>
  <c r="R341" i="8" s="1"/>
  <c r="L231" i="8"/>
  <c r="L233" i="8" s="1"/>
  <c r="L341" i="8" s="1"/>
  <c r="N173" i="8"/>
  <c r="N174" i="8"/>
  <c r="N175" i="8"/>
  <c r="N176" i="8"/>
  <c r="N177" i="8"/>
  <c r="N178" i="8"/>
  <c r="N179" i="8"/>
  <c r="M173" i="8"/>
  <c r="M174" i="8"/>
  <c r="M175" i="8"/>
  <c r="M176" i="8"/>
  <c r="M177" i="8"/>
  <c r="M178" i="8"/>
  <c r="M179" i="8"/>
  <c r="C173" i="8"/>
  <c r="E173" i="8"/>
  <c r="F173" i="8"/>
  <c r="G173" i="8"/>
  <c r="H173" i="8"/>
  <c r="I173" i="8"/>
  <c r="J173" i="8"/>
  <c r="K173" i="8"/>
  <c r="L173" i="8"/>
  <c r="C174" i="8"/>
  <c r="D174" i="8"/>
  <c r="E174" i="8"/>
  <c r="F174" i="8"/>
  <c r="G174" i="8"/>
  <c r="H174" i="8"/>
  <c r="I174" i="8"/>
  <c r="J174" i="8"/>
  <c r="K174" i="8"/>
  <c r="L174" i="8"/>
  <c r="C175" i="8"/>
  <c r="D175" i="8"/>
  <c r="E175" i="8"/>
  <c r="F175" i="8"/>
  <c r="G175" i="8"/>
  <c r="I175" i="8"/>
  <c r="J175" i="8"/>
  <c r="K175" i="8"/>
  <c r="L175" i="8"/>
  <c r="C176" i="8"/>
  <c r="D176" i="8"/>
  <c r="E176" i="8"/>
  <c r="F176" i="8"/>
  <c r="G176" i="8"/>
  <c r="H176" i="8"/>
  <c r="I176" i="8"/>
  <c r="J176" i="8"/>
  <c r="K176" i="8"/>
  <c r="L176" i="8"/>
  <c r="C177" i="8"/>
  <c r="D177" i="8"/>
  <c r="E177" i="8"/>
  <c r="F177" i="8"/>
  <c r="G177" i="8"/>
  <c r="H177" i="8"/>
  <c r="J177" i="8"/>
  <c r="K177" i="8"/>
  <c r="L177" i="8"/>
  <c r="C178" i="8"/>
  <c r="D178" i="8"/>
  <c r="E178" i="8"/>
  <c r="F178" i="8"/>
  <c r="G178" i="8"/>
  <c r="H178" i="8"/>
  <c r="I178" i="8"/>
  <c r="K178" i="8"/>
  <c r="L178" i="8"/>
  <c r="C179" i="8"/>
  <c r="D179" i="8"/>
  <c r="E179" i="8"/>
  <c r="F179" i="8"/>
  <c r="G179" i="8"/>
  <c r="H179" i="8"/>
  <c r="I179" i="8"/>
  <c r="J179" i="8"/>
  <c r="L179" i="8"/>
  <c r="N172" i="8"/>
  <c r="M172" i="8"/>
  <c r="D172" i="8"/>
  <c r="E172" i="8"/>
  <c r="F172" i="8"/>
  <c r="G172" i="8"/>
  <c r="H172" i="8"/>
  <c r="I172" i="8"/>
  <c r="J172" i="8"/>
  <c r="K172" i="8"/>
  <c r="L172" i="8"/>
  <c r="N171" i="8"/>
  <c r="M171" i="8"/>
  <c r="M170" i="8"/>
  <c r="N170" i="8"/>
  <c r="M126" i="8"/>
  <c r="N126" i="8"/>
  <c r="M127" i="8"/>
  <c r="N127" i="8"/>
  <c r="N343" i="8" l="1"/>
  <c r="O343" i="8"/>
  <c r="N182" i="8"/>
  <c r="N340" i="8" s="1"/>
  <c r="N344" i="8" s="1"/>
  <c r="N129" i="8" s="1"/>
  <c r="M182" i="8"/>
  <c r="M340" i="8" s="1"/>
  <c r="M344" i="8" s="1"/>
  <c r="M129" i="8" s="1"/>
  <c r="N128" i="8"/>
  <c r="M128" i="8"/>
  <c r="G147" i="8"/>
  <c r="K179" i="8" s="1"/>
  <c r="N130" i="8" l="1"/>
  <c r="W12" i="8" s="1"/>
  <c r="M130" i="8"/>
  <c r="W11" i="8" s="1"/>
  <c r="C127" i="8"/>
  <c r="V145" i="8"/>
  <c r="U177" i="8" s="1"/>
  <c r="V144" i="8"/>
  <c r="T176" i="8" s="1"/>
  <c r="V143" i="8"/>
  <c r="V142" i="8"/>
  <c r="S174" i="8" s="1"/>
  <c r="V141" i="8"/>
  <c r="V140" i="8"/>
  <c r="V139" i="8"/>
  <c r="V138" i="8"/>
  <c r="T170" i="8" s="1"/>
  <c r="V178" i="8"/>
  <c r="U178" i="8"/>
  <c r="T178" i="8"/>
  <c r="S178" i="8"/>
  <c r="R178" i="8"/>
  <c r="V177" i="8"/>
  <c r="T177" i="8"/>
  <c r="S177" i="8"/>
  <c r="R177" i="8"/>
  <c r="V176" i="8"/>
  <c r="S176" i="8"/>
  <c r="R176" i="8"/>
  <c r="V175" i="8"/>
  <c r="U175" i="8"/>
  <c r="T175" i="8"/>
  <c r="S175" i="8"/>
  <c r="R175" i="8"/>
  <c r="V174" i="8"/>
  <c r="U174" i="8"/>
  <c r="T174" i="8"/>
  <c r="R174" i="8"/>
  <c r="V173" i="8"/>
  <c r="U173" i="8"/>
  <c r="T173" i="8"/>
  <c r="S173" i="8"/>
  <c r="R173" i="8"/>
  <c r="V172" i="8"/>
  <c r="U172" i="8"/>
  <c r="T172" i="8"/>
  <c r="S172" i="8"/>
  <c r="R172" i="8"/>
  <c r="V171" i="8"/>
  <c r="U171" i="8"/>
  <c r="T171" i="8"/>
  <c r="S171" i="8"/>
  <c r="R171" i="8"/>
  <c r="U170" i="8"/>
  <c r="S170" i="8"/>
  <c r="R170" i="8"/>
  <c r="V170" i="8" l="1"/>
  <c r="U176" i="8"/>
  <c r="V182" i="8"/>
  <c r="S340" i="8" s="1"/>
  <c r="S344" i="8" s="1"/>
  <c r="S129" i="8" s="1"/>
  <c r="T182" i="8"/>
  <c r="Q340" i="8" s="1"/>
  <c r="Q344" i="8" s="1"/>
  <c r="Q129" i="8" s="1"/>
  <c r="S182" i="8"/>
  <c r="P340" i="8" s="1"/>
  <c r="P344" i="8" s="1"/>
  <c r="P129" i="8" s="1"/>
  <c r="R182" i="8"/>
  <c r="O340" i="8" s="1"/>
  <c r="O344" i="8" s="1"/>
  <c r="O129" i="8" s="1"/>
  <c r="U182" i="8"/>
  <c r="R340" i="8" s="1"/>
  <c r="R344" i="8" s="1"/>
  <c r="R129" i="8" s="1"/>
  <c r="L171" i="8"/>
  <c r="K171" i="8"/>
  <c r="J171" i="8"/>
  <c r="I171" i="8"/>
  <c r="H171" i="8"/>
  <c r="G171" i="8"/>
  <c r="F171" i="8"/>
  <c r="E171" i="8"/>
  <c r="C171" i="8"/>
  <c r="L170" i="8"/>
  <c r="K170" i="8"/>
  <c r="J170" i="8"/>
  <c r="I170" i="8"/>
  <c r="H170" i="8"/>
  <c r="G170" i="8"/>
  <c r="F170" i="8"/>
  <c r="D170" i="8"/>
  <c r="G142" i="8"/>
  <c r="G146" i="8"/>
  <c r="J178" i="8" s="1"/>
  <c r="G145" i="8"/>
  <c r="I177" i="8" s="1"/>
  <c r="G143" i="8"/>
  <c r="H175" i="8" s="1"/>
  <c r="G144" i="8"/>
  <c r="G141" i="8"/>
  <c r="D173" i="8" s="1"/>
  <c r="G140" i="8"/>
  <c r="C172" i="8" s="1"/>
  <c r="G139" i="8"/>
  <c r="D171" i="8" s="1"/>
  <c r="G138" i="8"/>
  <c r="C170" i="8" s="1"/>
  <c r="D127" i="8"/>
  <c r="E127" i="8"/>
  <c r="F127" i="8"/>
  <c r="G127" i="8"/>
  <c r="H127" i="8"/>
  <c r="I127" i="8"/>
  <c r="J127" i="8"/>
  <c r="K127" i="8"/>
  <c r="L127" i="8"/>
  <c r="O127" i="8"/>
  <c r="P127" i="8"/>
  <c r="Q127" i="8"/>
  <c r="R127" i="8"/>
  <c r="S127" i="8"/>
  <c r="P126" i="8"/>
  <c r="Q126" i="8"/>
  <c r="R126" i="8"/>
  <c r="S126" i="8"/>
  <c r="D126" i="8"/>
  <c r="E126" i="8"/>
  <c r="F126" i="8"/>
  <c r="G126" i="8"/>
  <c r="H126" i="8"/>
  <c r="I126" i="8"/>
  <c r="J126" i="8"/>
  <c r="K126" i="8"/>
  <c r="L126" i="8"/>
  <c r="O126" i="8"/>
  <c r="C126" i="8"/>
  <c r="I182" i="8" l="1"/>
  <c r="I340" i="8" s="1"/>
  <c r="I344" i="8" s="1"/>
  <c r="I129" i="8" s="1"/>
  <c r="D182" i="8"/>
  <c r="D340" i="8" s="1"/>
  <c r="D344" i="8" s="1"/>
  <c r="D129" i="8" s="1"/>
  <c r="F182" i="8"/>
  <c r="F340" i="8" s="1"/>
  <c r="F344" i="8" s="1"/>
  <c r="F129" i="8" s="1"/>
  <c r="J182" i="8"/>
  <c r="J340" i="8" s="1"/>
  <c r="J344" i="8" s="1"/>
  <c r="J129" i="8" s="1"/>
  <c r="G182" i="8"/>
  <c r="G340" i="8" s="1"/>
  <c r="G344" i="8" s="1"/>
  <c r="G129" i="8" s="1"/>
  <c r="K182" i="8"/>
  <c r="K340" i="8" s="1"/>
  <c r="K344" i="8" s="1"/>
  <c r="K129" i="8" s="1"/>
  <c r="C182" i="8"/>
  <c r="C340" i="8" s="1"/>
  <c r="C344" i="8" s="1"/>
  <c r="C129" i="8" s="1"/>
  <c r="H182" i="8"/>
  <c r="H340" i="8" s="1"/>
  <c r="H344" i="8" s="1"/>
  <c r="H129" i="8" s="1"/>
  <c r="L182" i="8"/>
  <c r="L340" i="8" s="1"/>
  <c r="L344" i="8" s="1"/>
  <c r="L129" i="8" s="1"/>
  <c r="P128" i="8"/>
  <c r="P130" i="8" s="1"/>
  <c r="E170" i="8"/>
  <c r="L128" i="8"/>
  <c r="D128" i="8"/>
  <c r="H128" i="8"/>
  <c r="R128" i="8"/>
  <c r="S128" i="8"/>
  <c r="K128" i="8"/>
  <c r="G128" i="8"/>
  <c r="C128" i="8"/>
  <c r="J128" i="8"/>
  <c r="F128" i="8"/>
  <c r="O128" i="8"/>
  <c r="O130" i="8" s="1"/>
  <c r="I128" i="8"/>
  <c r="E128" i="8"/>
  <c r="Q128" i="8"/>
  <c r="J130" i="8" l="1"/>
  <c r="W8" i="8" s="1"/>
  <c r="F130" i="8"/>
  <c r="W4" i="8" s="1"/>
  <c r="I130" i="8"/>
  <c r="W7" i="8" s="1"/>
  <c r="H130" i="8"/>
  <c r="W6" i="8" s="1"/>
  <c r="D130" i="8"/>
  <c r="W2" i="8" s="1"/>
  <c r="L130" i="8"/>
  <c r="W10" i="8" s="1"/>
  <c r="G130" i="8"/>
  <c r="W5" i="8" s="1"/>
  <c r="K130" i="8"/>
  <c r="W9" i="8" s="1"/>
  <c r="E182" i="8"/>
  <c r="Q130" i="8"/>
  <c r="Y3" i="8" s="1"/>
  <c r="S130" i="8"/>
  <c r="Y5" i="8" s="1"/>
  <c r="Y2" i="8"/>
  <c r="R130" i="8"/>
  <c r="Y4" i="8" s="1"/>
  <c r="Y1" i="8"/>
  <c r="C130" i="8"/>
  <c r="W1" i="8" s="1"/>
  <c r="E340" i="8" l="1"/>
  <c r="E344" i="8" s="1"/>
  <c r="E129" i="8" s="1"/>
  <c r="E130" i="8" s="1"/>
  <c r="W3" i="8" s="1"/>
</calcChain>
</file>

<file path=xl/sharedStrings.xml><?xml version="1.0" encoding="utf-8"?>
<sst xmlns="http://schemas.openxmlformats.org/spreadsheetml/2006/main" count="631" uniqueCount="162">
  <si>
    <t>Q1</t>
  </si>
  <si>
    <t>Q2</t>
  </si>
  <si>
    <t>Q3</t>
  </si>
  <si>
    <t>Q4</t>
  </si>
  <si>
    <t>Q5</t>
  </si>
  <si>
    <t>Q6</t>
  </si>
  <si>
    <t>Q7</t>
  </si>
  <si>
    <t>Q8</t>
  </si>
  <si>
    <t>Q9</t>
  </si>
  <si>
    <t>Q10</t>
  </si>
  <si>
    <t>AVERAGE</t>
  </si>
  <si>
    <t>PLO1</t>
  </si>
  <si>
    <t>PLO2</t>
  </si>
  <si>
    <t>PLO3</t>
  </si>
  <si>
    <t>PLO4</t>
  </si>
  <si>
    <t>PLO5</t>
  </si>
  <si>
    <t>PLO6</t>
  </si>
  <si>
    <t>PLO7</t>
  </si>
  <si>
    <t>PLO8</t>
  </si>
  <si>
    <t>PLO9</t>
  </si>
  <si>
    <t>PLO10</t>
  </si>
  <si>
    <t>PSO1</t>
  </si>
  <si>
    <t>PSO2</t>
  </si>
  <si>
    <t>PSO3</t>
  </si>
  <si>
    <t>PSO4</t>
  </si>
  <si>
    <t>PSO5</t>
  </si>
  <si>
    <t>PLO 2</t>
  </si>
  <si>
    <t>PLO 1</t>
  </si>
  <si>
    <t>PLO 3</t>
  </si>
  <si>
    <t>PLO 4</t>
  </si>
  <si>
    <t>PLO 5</t>
  </si>
  <si>
    <t>PLO 6</t>
  </si>
  <si>
    <t>PLO 7</t>
  </si>
  <si>
    <t>PLO 8</t>
  </si>
  <si>
    <t>PLO 9</t>
  </si>
  <si>
    <t>PLO 10</t>
  </si>
  <si>
    <t>PSO 1</t>
  </si>
  <si>
    <t>PSO 2</t>
  </si>
  <si>
    <t>PSO 3</t>
  </si>
  <si>
    <t>PSO 4</t>
  </si>
  <si>
    <t>PSO 5</t>
  </si>
  <si>
    <t>Program Learning Outcome Attainment &amp; Program Specific Outcome Attainment</t>
  </si>
  <si>
    <t>S.No</t>
  </si>
  <si>
    <t xml:space="preserve">SUM: </t>
  </si>
  <si>
    <t xml:space="preserve">NO. OF SUBJECTS MAPPED: </t>
  </si>
  <si>
    <t>DIRECT ATTAINMENT OF PLO/PSO</t>
  </si>
  <si>
    <t>INDIRECT ATTAINMENT OF PLO/PSO</t>
  </si>
  <si>
    <t>FINAL ATTAINMENT OF PLO/PSO ( 80% OF DIRECT ATTAINMENT AND 20% OF INDIRECT ATTAINMENT)</t>
  </si>
  <si>
    <t>INDIRECT PLO/PSO ATTAINMENT</t>
  </si>
  <si>
    <t>QUESTION</t>
  </si>
  <si>
    <t>PLO MAPPING</t>
  </si>
  <si>
    <t>PSO MAPPING</t>
  </si>
  <si>
    <t xml:space="preserve">STRONGLY AGREE (3) </t>
  </si>
  <si>
    <t>AGREE (3)</t>
  </si>
  <si>
    <t xml:space="preserve">DISAGREE (1) </t>
  </si>
  <si>
    <t xml:space="preserve">NO. OF STUDENTS PARTICIPATED: </t>
  </si>
  <si>
    <t>RATING OF QUESTION</t>
  </si>
  <si>
    <t>y</t>
  </si>
  <si>
    <t>Y</t>
  </si>
  <si>
    <t xml:space="preserve"> EXIT  STUDENT SURVEY</t>
  </si>
  <si>
    <t xml:space="preserve">NO. OF FACULTY PARTICIPATED: </t>
  </si>
  <si>
    <t xml:space="preserve"> RESOURCE PERSON SURVEY</t>
  </si>
  <si>
    <t xml:space="preserve">NO. OF RESOURCE PERSON PARTICIPATED: </t>
  </si>
  <si>
    <t xml:space="preserve"> FINAL INDIRECT PLO/PSO ATTAINMENT</t>
  </si>
  <si>
    <t>CATEGORY</t>
  </si>
  <si>
    <t>EXIT STUDENTS</t>
  </si>
  <si>
    <t>FACULTY</t>
  </si>
  <si>
    <t>RESOURCE PERSON</t>
  </si>
  <si>
    <t>ALUMNI</t>
  </si>
  <si>
    <t>Question vs. PLO MAPPING MATRIX (WRITE Y/N)</t>
  </si>
  <si>
    <t>Question vs. PSO MAPPING MATRIX (WRITE Y/N)</t>
  </si>
  <si>
    <t>Question vs. PLO MAPPING MATRIX</t>
  </si>
  <si>
    <t>Question vs. PSO MAPPING MATRIX</t>
  </si>
  <si>
    <t>PLO11</t>
  </si>
  <si>
    <t>PLO12</t>
  </si>
  <si>
    <t>Q11</t>
  </si>
  <si>
    <t>Q12</t>
  </si>
  <si>
    <t xml:space="preserve"> FACULTY SURVEY</t>
  </si>
  <si>
    <t xml:space="preserve"> ALUMINI SURVEY</t>
  </si>
  <si>
    <t xml:space="preserve">NO. OF ALUMINI PARTICIPATED: </t>
  </si>
  <si>
    <t>SBHM112</t>
  </si>
  <si>
    <t>Name of the Program: B.Sc Hotel Management &amp; Catering Technology</t>
  </si>
  <si>
    <t>Name of the HOD: K S NARAYAN</t>
  </si>
  <si>
    <t>COURSE CODE:</t>
  </si>
  <si>
    <t>SBHM111</t>
  </si>
  <si>
    <t>SBHM113</t>
  </si>
  <si>
    <t>SBHM114</t>
  </si>
  <si>
    <t>SBHM116</t>
  </si>
  <si>
    <t>SBHM111P</t>
  </si>
  <si>
    <t>SBHM112P</t>
  </si>
  <si>
    <t>SBHM113P</t>
  </si>
  <si>
    <t>SBHM114P</t>
  </si>
  <si>
    <t>SBHM105</t>
  </si>
  <si>
    <t>SBHM105P</t>
  </si>
  <si>
    <t>SBHM106</t>
  </si>
  <si>
    <t>SBHM151</t>
  </si>
  <si>
    <t>SBHM151P</t>
  </si>
  <si>
    <t>SBHM152</t>
  </si>
  <si>
    <t>SBHM152P</t>
  </si>
  <si>
    <t>SBHM153</t>
  </si>
  <si>
    <t>SBHM153P</t>
  </si>
  <si>
    <t>SBHM154</t>
  </si>
  <si>
    <t>SBHM154P</t>
  </si>
  <si>
    <t>SBHM109</t>
  </si>
  <si>
    <t>SBHM117</t>
  </si>
  <si>
    <t>SBHM108</t>
  </si>
  <si>
    <t>SBHM201</t>
  </si>
  <si>
    <t>SBHM2001P</t>
  </si>
  <si>
    <t>SBHM202</t>
  </si>
  <si>
    <t>SBHM202P</t>
  </si>
  <si>
    <t>SBHM203</t>
  </si>
  <si>
    <t>SBHM203P</t>
  </si>
  <si>
    <t>SBHM204</t>
  </si>
  <si>
    <t>SBHM204P</t>
  </si>
  <si>
    <t>SBHM205</t>
  </si>
  <si>
    <t>SBHM206</t>
  </si>
  <si>
    <t>SBHM207</t>
  </si>
  <si>
    <t>SBHM208</t>
  </si>
  <si>
    <t>SBHM311</t>
  </si>
  <si>
    <t>SBHM311P</t>
  </si>
  <si>
    <t>SBHM312</t>
  </si>
  <si>
    <t>SBHM312P</t>
  </si>
  <si>
    <t>SBHM313</t>
  </si>
  <si>
    <t>SBHM313P</t>
  </si>
  <si>
    <t>SBHM214</t>
  </si>
  <si>
    <t>SBHM314P</t>
  </si>
  <si>
    <t>SBHM307</t>
  </si>
  <si>
    <t>SBHM308</t>
  </si>
  <si>
    <t>SBHM351</t>
  </si>
  <si>
    <t>SBHM351P</t>
  </si>
  <si>
    <t>SBHM352</t>
  </si>
  <si>
    <t>SBHM352P</t>
  </si>
  <si>
    <t>SBHM353</t>
  </si>
  <si>
    <t>SBHM353P</t>
  </si>
  <si>
    <t>SBHM354</t>
  </si>
  <si>
    <t>SBHM354P</t>
  </si>
  <si>
    <t>SBHM306</t>
  </si>
  <si>
    <t>SBHM305</t>
  </si>
  <si>
    <t>SBHM309</t>
  </si>
  <si>
    <t>Rate the mapping of the Food &amp; Beverage Service concepts with PLOs</t>
  </si>
  <si>
    <t>Rate the mapping of the Food Productions concepts with PLOs</t>
  </si>
  <si>
    <t>Rate the mapping of the Front Office Concepts with PLOs</t>
  </si>
  <si>
    <t>Rate thhe mapping of Accommodation operations concepts withPLOs</t>
  </si>
  <si>
    <t>Rate the mapping of Financial Management concepts with PLOs</t>
  </si>
  <si>
    <t>Rate the mapping of the B.Sc. HM &amp; CT with PLOs or PSOs</t>
  </si>
  <si>
    <t xml:space="preserve">Rate the Soft Skills in the curriculum has been mapped with with PLOS or PSOs </t>
  </si>
  <si>
    <t>Rate how the skills acquired in the core subjects mapped with PLOs or PSOs</t>
  </si>
  <si>
    <t>Rate how the skills acquired in the curriculum mapped with Employability</t>
  </si>
  <si>
    <t>Rate how the skills and knowledge acquired in the curriculum mapped with Entrepreneurship</t>
  </si>
  <si>
    <t xml:space="preserve">Rate the Learnings in different courses of the Program mapped with the PLOs </t>
  </si>
  <si>
    <t>Rate the ability and competence to start a restaurant after program completion</t>
  </si>
  <si>
    <t>Rate the mapping Course and Programme Objectives with PLOs</t>
  </si>
  <si>
    <t>Rate the mapping of the current trends in the  Courses and theprograme with PLOs</t>
  </si>
  <si>
    <t>Rate the mapping of the value content in the syllabus to mmake a  better citizen with PLOs</t>
  </si>
  <si>
    <t>Rate thhe mapping of Theortical and Practical Components  withPLOs</t>
  </si>
  <si>
    <t>Rate the mapping of Financial Management concept learnings with PLOs</t>
  </si>
  <si>
    <t>Rate the mapping of the B.Sc. HM &amp; CT syllabus and curriculum with PLOs or PSOs</t>
  </si>
  <si>
    <t xml:space="preserve">Rate how the Employable  skills acquired in the core subjects support Employability </t>
  </si>
  <si>
    <t>Rate how Workshops, seminars, Live Projects, Research Project suppprt PLOs</t>
  </si>
  <si>
    <t xml:space="preserve">Rate the Learnings that happen during Industrial Visits, Guest lectures with the PLOs </t>
  </si>
  <si>
    <t>Rate the ability and competence to have a Start Up by the student  after program completion</t>
  </si>
  <si>
    <t>SESSION:-2023-24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</si>
</sst>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4"/>
      <color rgb="FFFF0000"/>
      <name val="Times New Roman"/>
      <family val="1"/>
    </font>
    <font>
      <b/>
      <sz val="14"/>
      <color theme="1"/>
      <name val="Times New Roman"/>
      <family val="1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4"/>
      <color rgb="FFFF0000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6"/>
      <color rgb="FFFF0000"/>
      <name val="Calibri"/>
      <family val="2"/>
      <scheme val="minor"/>
    </font>
    <font>
      <sz val="26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</font>
    <font>
      <b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2" fontId="0" fillId="0" borderId="0" xfId="0" applyNumberFormat="1"/>
    <xf numFmtId="2" fontId="8" fillId="2" borderId="3" xfId="0" applyNumberFormat="1" applyFont="1" applyFill="1" applyBorder="1" applyAlignment="1">
      <alignment horizontal="center"/>
    </xf>
    <xf numFmtId="2" fontId="3" fillId="2" borderId="3" xfId="0" applyNumberFormat="1" applyFont="1" applyFill="1" applyBorder="1" applyProtection="1">
      <protection locked="0"/>
    </xf>
    <xf numFmtId="2" fontId="3" fillId="2" borderId="10" xfId="0" applyNumberFormat="1" applyFont="1" applyFill="1" applyBorder="1" applyProtection="1">
      <protection locked="0"/>
    </xf>
    <xf numFmtId="2" fontId="4" fillId="2" borderId="3" xfId="0" applyNumberFormat="1" applyFont="1" applyFill="1" applyBorder="1" applyAlignment="1" applyProtection="1">
      <alignment horizontal="center"/>
      <protection locked="0"/>
    </xf>
    <xf numFmtId="2" fontId="4" fillId="2" borderId="10" xfId="0" applyNumberFormat="1" applyFont="1" applyFill="1" applyBorder="1" applyAlignment="1" applyProtection="1">
      <alignment horizontal="center"/>
      <protection locked="0"/>
    </xf>
    <xf numFmtId="2" fontId="8" fillId="0" borderId="0" xfId="0" applyNumberFormat="1" applyFont="1" applyAlignment="1">
      <alignment wrapText="1"/>
    </xf>
    <xf numFmtId="2" fontId="0" fillId="0" borderId="0" xfId="0" applyNumberFormat="1" applyAlignment="1">
      <alignment wrapText="1"/>
    </xf>
    <xf numFmtId="2" fontId="13" fillId="0" borderId="0" xfId="0" applyNumberFormat="1" applyFont="1"/>
    <xf numFmtId="2" fontId="0" fillId="0" borderId="0" xfId="0" applyNumberFormat="1" applyAlignment="1">
      <alignment horizontal="center"/>
    </xf>
    <xf numFmtId="2" fontId="9" fillId="0" borderId="0" xfId="0" applyNumberFormat="1" applyFont="1" applyAlignment="1">
      <alignment horizontal="center"/>
    </xf>
    <xf numFmtId="2" fontId="8" fillId="0" borderId="3" xfId="0" applyNumberFormat="1" applyFont="1" applyBorder="1"/>
    <xf numFmtId="2" fontId="8" fillId="0" borderId="0" xfId="0" applyNumberFormat="1" applyFont="1"/>
    <xf numFmtId="2" fontId="0" fillId="0" borderId="3" xfId="0" applyNumberFormat="1" applyBorder="1"/>
    <xf numFmtId="2" fontId="4" fillId="0" borderId="0" xfId="0" applyNumberFormat="1" applyFont="1"/>
    <xf numFmtId="2" fontId="4" fillId="0" borderId="0" xfId="0" applyNumberFormat="1" applyFont="1" applyAlignment="1">
      <alignment wrapText="1"/>
    </xf>
    <xf numFmtId="2" fontId="4" fillId="0" borderId="0" xfId="0" applyNumberFormat="1" applyFont="1" applyAlignment="1">
      <alignment horizontal="center"/>
    </xf>
    <xf numFmtId="2" fontId="2" fillId="0" borderId="0" xfId="0" applyNumberFormat="1" applyFont="1" applyAlignment="1" applyProtection="1">
      <alignment horizontal="center"/>
      <protection locked="0"/>
    </xf>
    <xf numFmtId="2" fontId="4" fillId="0" borderId="0" xfId="0" applyNumberFormat="1" applyFont="1" applyAlignment="1">
      <alignment horizontal="center" wrapText="1"/>
    </xf>
    <xf numFmtId="2" fontId="4" fillId="0" borderId="2" xfId="0" applyNumberFormat="1" applyFont="1" applyBorder="1" applyAlignment="1" applyProtection="1">
      <alignment horizontal="center"/>
      <protection locked="0"/>
    </xf>
    <xf numFmtId="2" fontId="3" fillId="0" borderId="3" xfId="0" applyNumberFormat="1" applyFont="1" applyBorder="1" applyAlignment="1" applyProtection="1">
      <alignment horizontal="center"/>
      <protection locked="0"/>
    </xf>
    <xf numFmtId="2" fontId="4" fillId="0" borderId="23" xfId="0" applyNumberFormat="1" applyFont="1" applyBorder="1" applyAlignment="1" applyProtection="1">
      <alignment horizontal="center"/>
      <protection locked="0"/>
    </xf>
    <xf numFmtId="2" fontId="3" fillId="0" borderId="14" xfId="0" applyNumberFormat="1" applyFont="1" applyBorder="1" applyAlignment="1" applyProtection="1">
      <alignment horizontal="center"/>
      <protection locked="0"/>
    </xf>
    <xf numFmtId="2" fontId="3" fillId="0" borderId="2" xfId="0" applyNumberFormat="1" applyFont="1" applyBorder="1" applyAlignment="1" applyProtection="1">
      <alignment horizontal="center"/>
      <protection locked="0"/>
    </xf>
    <xf numFmtId="2" fontId="4" fillId="2" borderId="20" xfId="0" applyNumberFormat="1" applyFont="1" applyFill="1" applyBorder="1" applyAlignment="1" applyProtection="1">
      <alignment horizontal="center"/>
      <protection locked="0"/>
    </xf>
    <xf numFmtId="2" fontId="3" fillId="0" borderId="11" xfId="0" applyNumberFormat="1" applyFont="1" applyBorder="1" applyAlignment="1" applyProtection="1">
      <alignment horizontal="center"/>
      <protection locked="0"/>
    </xf>
    <xf numFmtId="2" fontId="4" fillId="2" borderId="19" xfId="0" applyNumberFormat="1" applyFont="1" applyFill="1" applyBorder="1" applyAlignment="1" applyProtection="1">
      <alignment horizontal="center"/>
      <protection locked="0"/>
    </xf>
    <xf numFmtId="2" fontId="4" fillId="2" borderId="21" xfId="0" applyNumberFormat="1" applyFont="1" applyFill="1" applyBorder="1" applyAlignment="1" applyProtection="1">
      <alignment horizontal="center"/>
      <protection locked="0"/>
    </xf>
    <xf numFmtId="2" fontId="11" fillId="0" borderId="0" xfId="0" applyNumberFormat="1" applyFont="1"/>
    <xf numFmtId="2" fontId="8" fillId="0" borderId="0" xfId="0" applyNumberFormat="1" applyFont="1" applyAlignment="1">
      <alignment horizontal="center"/>
    </xf>
    <xf numFmtId="2" fontId="15" fillId="0" borderId="0" xfId="0" applyNumberFormat="1" applyFont="1"/>
    <xf numFmtId="2" fontId="8" fillId="0" borderId="3" xfId="0" applyNumberFormat="1" applyFont="1" applyBorder="1" applyAlignment="1">
      <alignment horizontal="center"/>
    </xf>
    <xf numFmtId="2" fontId="8" fillId="0" borderId="3" xfId="0" applyNumberFormat="1" applyFont="1" applyBorder="1" applyAlignment="1">
      <alignment wrapText="1"/>
    </xf>
    <xf numFmtId="2" fontId="0" fillId="0" borderId="3" xfId="0" applyNumberFormat="1" applyBorder="1" applyAlignment="1">
      <alignment wrapText="1"/>
    </xf>
    <xf numFmtId="2" fontId="17" fillId="0" borderId="0" xfId="0" applyNumberFormat="1" applyFont="1" applyProtection="1">
      <protection locked="0"/>
    </xf>
    <xf numFmtId="2" fontId="17" fillId="0" borderId="0" xfId="0" applyNumberFormat="1" applyFont="1"/>
    <xf numFmtId="2" fontId="16" fillId="0" borderId="0" xfId="0" applyNumberFormat="1" applyFont="1"/>
    <xf numFmtId="2" fontId="17" fillId="0" borderId="2" xfId="0" applyNumberFormat="1" applyFont="1" applyBorder="1" applyAlignment="1">
      <alignment horizontal="center"/>
    </xf>
    <xf numFmtId="2" fontId="18" fillId="0" borderId="3" xfId="0" applyNumberFormat="1" applyFont="1" applyBorder="1" applyAlignment="1">
      <alignment horizontal="center"/>
    </xf>
    <xf numFmtId="2" fontId="18" fillId="0" borderId="2" xfId="0" applyNumberFormat="1" applyFont="1" applyBorder="1" applyAlignment="1">
      <alignment horizontal="center"/>
    </xf>
    <xf numFmtId="2" fontId="17" fillId="0" borderId="3" xfId="0" applyNumberFormat="1" applyFont="1" applyBorder="1" applyAlignment="1">
      <alignment horizontal="center"/>
    </xf>
    <xf numFmtId="2" fontId="18" fillId="0" borderId="30" xfId="0" applyNumberFormat="1" applyFont="1" applyBorder="1" applyAlignment="1">
      <alignment horizontal="center"/>
    </xf>
    <xf numFmtId="2" fontId="17" fillId="0" borderId="31" xfId="0" applyNumberFormat="1" applyFont="1" applyBorder="1" applyAlignment="1">
      <alignment horizontal="center"/>
    </xf>
    <xf numFmtId="2" fontId="18" fillId="0" borderId="20" xfId="0" applyNumberFormat="1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2" fontId="3" fillId="0" borderId="20" xfId="0" applyNumberFormat="1" applyFont="1" applyBorder="1" applyAlignment="1">
      <alignment horizontal="center"/>
    </xf>
    <xf numFmtId="2" fontId="8" fillId="0" borderId="2" xfId="0" applyNumberFormat="1" applyFont="1" applyBorder="1" applyAlignment="1">
      <alignment horizontal="center"/>
    </xf>
    <xf numFmtId="2" fontId="8" fillId="0" borderId="11" xfId="0" applyNumberFormat="1" applyFont="1" applyBorder="1" applyAlignment="1">
      <alignment horizontal="center"/>
    </xf>
    <xf numFmtId="2" fontId="0" fillId="0" borderId="19" xfId="0" applyNumberFormat="1" applyBorder="1"/>
    <xf numFmtId="2" fontId="0" fillId="2" borderId="3" xfId="0" applyNumberFormat="1" applyFill="1" applyBorder="1" applyProtection="1">
      <protection locked="0"/>
    </xf>
    <xf numFmtId="2" fontId="4" fillId="2" borderId="3" xfId="0" applyNumberFormat="1" applyFont="1" applyFill="1" applyBorder="1" applyAlignment="1" applyProtection="1">
      <alignment horizontal="center" wrapText="1"/>
      <protection locked="0"/>
    </xf>
    <xf numFmtId="2" fontId="8" fillId="0" borderId="20" xfId="0" applyNumberFormat="1" applyFont="1" applyBorder="1"/>
    <xf numFmtId="2" fontId="0" fillId="0" borderId="20" xfId="0" applyNumberFormat="1" applyBorder="1"/>
    <xf numFmtId="2" fontId="0" fillId="2" borderId="20" xfId="0" applyNumberFormat="1" applyFill="1" applyBorder="1"/>
    <xf numFmtId="2" fontId="0" fillId="2" borderId="21" xfId="0" applyNumberFormat="1" applyFill="1" applyBorder="1"/>
    <xf numFmtId="2" fontId="6" fillId="0" borderId="17" xfId="0" applyNumberFormat="1" applyFont="1" applyBorder="1" applyAlignment="1">
      <alignment horizontal="center"/>
    </xf>
    <xf numFmtId="2" fontId="18" fillId="0" borderId="11" xfId="0" applyNumberFormat="1" applyFont="1" applyBorder="1" applyAlignment="1">
      <alignment horizontal="center"/>
    </xf>
    <xf numFmtId="2" fontId="17" fillId="0" borderId="19" xfId="0" applyNumberFormat="1" applyFont="1" applyBorder="1" applyAlignment="1">
      <alignment horizontal="center"/>
    </xf>
    <xf numFmtId="2" fontId="3" fillId="0" borderId="0" xfId="0" applyNumberFormat="1" applyFont="1" applyAlignment="1" applyProtection="1">
      <alignment horizontal="center" wrapText="1"/>
      <protection locked="0"/>
    </xf>
    <xf numFmtId="2" fontId="6" fillId="0" borderId="0" xfId="0" applyNumberFormat="1" applyFont="1" applyAlignment="1">
      <alignment horizontal="center"/>
    </xf>
    <xf numFmtId="2" fontId="3" fillId="0" borderId="14" xfId="0" applyNumberFormat="1" applyFont="1" applyBorder="1" applyAlignment="1" applyProtection="1">
      <alignment horizontal="center" wrapText="1"/>
      <protection locked="0"/>
    </xf>
    <xf numFmtId="2" fontId="8" fillId="0" borderId="24" xfId="0" applyNumberFormat="1" applyFont="1" applyBorder="1"/>
    <xf numFmtId="2" fontId="5" fillId="0" borderId="0" xfId="0" applyNumberFormat="1" applyFont="1" applyProtection="1">
      <protection locked="0"/>
    </xf>
    <xf numFmtId="2" fontId="17" fillId="0" borderId="0" xfId="0" applyNumberFormat="1" applyFont="1" applyAlignment="1">
      <alignment horizontal="center"/>
    </xf>
    <xf numFmtId="2" fontId="6" fillId="0" borderId="22" xfId="0" applyNumberFormat="1" applyFont="1" applyBorder="1" applyAlignment="1">
      <alignment horizontal="center"/>
    </xf>
    <xf numFmtId="2" fontId="9" fillId="0" borderId="15" xfId="0" applyNumberFormat="1" applyFont="1" applyBorder="1" applyAlignment="1">
      <alignment horizontal="center"/>
    </xf>
    <xf numFmtId="2" fontId="9" fillId="0" borderId="16" xfId="0" applyNumberFormat="1" applyFont="1" applyBorder="1" applyAlignment="1">
      <alignment horizontal="center"/>
    </xf>
    <xf numFmtId="2" fontId="0" fillId="0" borderId="18" xfId="0" applyNumberFormat="1" applyBorder="1" applyAlignment="1" applyProtection="1">
      <alignment horizontal="center"/>
      <protection locked="0"/>
    </xf>
    <xf numFmtId="2" fontId="8" fillId="0" borderId="2" xfId="0" applyNumberFormat="1" applyFont="1" applyBorder="1"/>
    <xf numFmtId="2" fontId="0" fillId="0" borderId="2" xfId="0" applyNumberFormat="1" applyBorder="1"/>
    <xf numFmtId="2" fontId="0" fillId="0" borderId="11" xfId="0" applyNumberFormat="1" applyBorder="1"/>
    <xf numFmtId="2" fontId="0" fillId="0" borderId="21" xfId="0" applyNumberFormat="1" applyBorder="1"/>
    <xf numFmtId="2" fontId="4" fillId="2" borderId="9" xfId="0" applyNumberFormat="1" applyFont="1" applyFill="1" applyBorder="1" applyAlignment="1" applyProtection="1">
      <alignment horizontal="center"/>
      <protection locked="0"/>
    </xf>
    <xf numFmtId="2" fontId="4" fillId="2" borderId="32" xfId="0" applyNumberFormat="1" applyFont="1" applyFill="1" applyBorder="1" applyAlignment="1" applyProtection="1">
      <alignment horizontal="center"/>
      <protection locked="0"/>
    </xf>
    <xf numFmtId="2" fontId="3" fillId="0" borderId="29" xfId="0" applyNumberFormat="1" applyFont="1" applyBorder="1" applyAlignment="1" applyProtection="1">
      <alignment horizontal="center"/>
      <protection locked="0"/>
    </xf>
    <xf numFmtId="2" fontId="10" fillId="0" borderId="4" xfId="0" applyNumberFormat="1" applyFont="1" applyBorder="1"/>
    <xf numFmtId="2" fontId="3" fillId="0" borderId="20" xfId="0" applyNumberFormat="1" applyFont="1" applyBorder="1" applyAlignment="1" applyProtection="1">
      <alignment horizontal="center"/>
      <protection locked="0"/>
    </xf>
    <xf numFmtId="2" fontId="7" fillId="0" borderId="0" xfId="0" applyNumberFormat="1" applyFont="1"/>
    <xf numFmtId="2" fontId="14" fillId="0" borderId="0" xfId="0" applyNumberFormat="1" applyFont="1" applyAlignment="1">
      <alignment horizontal="center"/>
    </xf>
    <xf numFmtId="2" fontId="3" fillId="0" borderId="3" xfId="0" applyNumberFormat="1" applyFont="1" applyBorder="1" applyAlignment="1">
      <alignment horizontal="center" wrapText="1"/>
    </xf>
    <xf numFmtId="2" fontId="0" fillId="2" borderId="19" xfId="0" applyNumberFormat="1" applyFill="1" applyBorder="1"/>
    <xf numFmtId="2" fontId="0" fillId="2" borderId="3" xfId="0" applyNumberFormat="1" applyFill="1" applyBorder="1"/>
    <xf numFmtId="2" fontId="5" fillId="0" borderId="1" xfId="0" applyNumberFormat="1" applyFont="1" applyBorder="1" applyAlignment="1">
      <alignment horizontal="center"/>
    </xf>
    <xf numFmtId="2" fontId="6" fillId="0" borderId="17" xfId="0" applyNumberFormat="1" applyFont="1" applyBorder="1" applyAlignment="1">
      <alignment horizontal="center"/>
    </xf>
    <xf numFmtId="2" fontId="12" fillId="0" borderId="3" xfId="0" applyNumberFormat="1" applyFont="1" applyBorder="1" applyAlignment="1">
      <alignment horizontal="center"/>
    </xf>
    <xf numFmtId="2" fontId="10" fillId="0" borderId="4" xfId="0" applyNumberFormat="1" applyFont="1" applyBorder="1" applyAlignment="1">
      <alignment horizontal="center"/>
    </xf>
    <xf numFmtId="2" fontId="7" fillId="0" borderId="0" xfId="0" applyNumberFormat="1" applyFont="1" applyAlignment="1">
      <alignment horizontal="center"/>
    </xf>
    <xf numFmtId="2" fontId="5" fillId="0" borderId="25" xfId="0" applyNumberFormat="1" applyFont="1" applyBorder="1" applyAlignment="1" applyProtection="1">
      <alignment horizontal="center"/>
      <protection locked="0"/>
    </xf>
    <xf numFmtId="2" fontId="5" fillId="0" borderId="26" xfId="0" applyNumberFormat="1" applyFont="1" applyBorder="1" applyAlignment="1" applyProtection="1">
      <alignment horizontal="center"/>
      <protection locked="0"/>
    </xf>
    <xf numFmtId="2" fontId="5" fillId="0" borderId="27" xfId="0" applyNumberFormat="1" applyFont="1" applyBorder="1" applyAlignment="1" applyProtection="1">
      <alignment horizontal="center"/>
      <protection locked="0"/>
    </xf>
    <xf numFmtId="2" fontId="5" fillId="0" borderId="12" xfId="0" applyNumberFormat="1" applyFont="1" applyBorder="1" applyAlignment="1">
      <alignment horizontal="center"/>
    </xf>
    <xf numFmtId="2" fontId="5" fillId="0" borderId="13" xfId="0" applyNumberFormat="1" applyFont="1" applyBorder="1" applyAlignment="1">
      <alignment horizontal="center"/>
    </xf>
    <xf numFmtId="2" fontId="5" fillId="0" borderId="28" xfId="0" applyNumberFormat="1" applyFont="1" applyBorder="1" applyAlignment="1">
      <alignment horizontal="center"/>
    </xf>
    <xf numFmtId="2" fontId="5" fillId="0" borderId="1" xfId="0" applyNumberFormat="1" applyFont="1" applyBorder="1" applyAlignment="1" applyProtection="1">
      <alignment horizontal="center"/>
      <protection locked="0"/>
    </xf>
    <xf numFmtId="2" fontId="5" fillId="0" borderId="17" xfId="0" applyNumberFormat="1" applyFont="1" applyBorder="1" applyAlignment="1" applyProtection="1">
      <alignment horizontal="center"/>
      <protection locked="0"/>
    </xf>
    <xf numFmtId="2" fontId="5" fillId="0" borderId="22" xfId="0" applyNumberFormat="1" applyFont="1" applyBorder="1" applyAlignment="1" applyProtection="1">
      <alignment horizontal="center"/>
      <protection locked="0"/>
    </xf>
    <xf numFmtId="2" fontId="5" fillId="0" borderId="2" xfId="0" applyNumberFormat="1" applyFont="1" applyBorder="1" applyAlignment="1" applyProtection="1">
      <alignment horizontal="center"/>
      <protection locked="0"/>
    </xf>
    <xf numFmtId="2" fontId="5" fillId="0" borderId="3" xfId="0" applyNumberFormat="1" applyFont="1" applyBorder="1" applyAlignment="1" applyProtection="1">
      <alignment horizontal="center"/>
      <protection locked="0"/>
    </xf>
    <xf numFmtId="2" fontId="5" fillId="0" borderId="20" xfId="0" applyNumberFormat="1" applyFont="1" applyBorder="1" applyAlignment="1" applyProtection="1">
      <alignment horizontal="center"/>
      <protection locked="0"/>
    </xf>
    <xf numFmtId="2" fontId="1" fillId="2" borderId="4" xfId="0" applyNumberFormat="1" applyFont="1" applyFill="1" applyBorder="1" applyAlignment="1" applyProtection="1">
      <alignment horizontal="center" vertical="center"/>
      <protection locked="0"/>
    </xf>
    <xf numFmtId="2" fontId="1" fillId="2" borderId="5" xfId="0" applyNumberFormat="1" applyFont="1" applyFill="1" applyBorder="1" applyAlignment="1" applyProtection="1">
      <alignment horizontal="center" vertical="center"/>
      <protection locked="0"/>
    </xf>
    <xf numFmtId="2" fontId="1" fillId="2" borderId="7" xfId="0" applyNumberFormat="1" applyFont="1" applyFill="1" applyBorder="1" applyAlignment="1" applyProtection="1">
      <alignment horizontal="center" vertical="center"/>
      <protection locked="0"/>
    </xf>
    <xf numFmtId="2" fontId="1" fillId="2" borderId="8" xfId="0" applyNumberFormat="1" applyFont="1" applyFill="1" applyBorder="1" applyAlignment="1" applyProtection="1">
      <alignment horizontal="center" vertical="center"/>
      <protection locked="0"/>
    </xf>
    <xf numFmtId="2" fontId="1" fillId="2" borderId="10" xfId="0" applyNumberFormat="1" applyFont="1" applyFill="1" applyBorder="1" applyAlignment="1" applyProtection="1">
      <alignment horizontal="center" vertical="center" wrapText="1"/>
      <protection locked="0"/>
    </xf>
    <xf numFmtId="2" fontId="1" fillId="2" borderId="6" xfId="0" applyNumberFormat="1" applyFont="1" applyFill="1" applyBorder="1" applyAlignment="1" applyProtection="1">
      <alignment horizontal="center" vertical="center" wrapText="1"/>
      <protection locked="0"/>
    </xf>
    <xf numFmtId="2" fontId="1" fillId="2" borderId="9" xfId="0" applyNumberFormat="1" applyFont="1" applyFill="1" applyBorder="1" applyAlignment="1" applyProtection="1">
      <alignment horizontal="center" vertical="center" wrapText="1"/>
      <protection locked="0"/>
    </xf>
    <xf numFmtId="2" fontId="1" fillId="2" borderId="10" xfId="0" applyNumberFormat="1" applyFont="1" applyFill="1" applyBorder="1" applyAlignment="1" applyProtection="1">
      <alignment horizontal="center" vertical="center"/>
      <protection locked="0"/>
    </xf>
    <xf numFmtId="2" fontId="1" fillId="2" borderId="6" xfId="0" applyNumberFormat="1" applyFont="1" applyFill="1" applyBorder="1" applyAlignment="1" applyProtection="1">
      <alignment horizontal="center" vertical="center"/>
      <protection locked="0"/>
    </xf>
    <xf numFmtId="2" fontId="1" fillId="2" borderId="9" xfId="0" applyNumberFormat="1" applyFont="1" applyFill="1" applyBorder="1" applyAlignment="1" applyProtection="1">
      <alignment horizontal="center" vertical="center"/>
      <protection locked="0"/>
    </xf>
    <xf numFmtId="2" fontId="7" fillId="0" borderId="16" xfId="0" applyNumberFormat="1" applyFont="1" applyBorder="1" applyAlignment="1">
      <alignment horizontal="center"/>
    </xf>
    <xf numFmtId="2" fontId="14" fillId="0" borderId="1" xfId="0" applyNumberFormat="1" applyFont="1" applyBorder="1" applyAlignment="1">
      <alignment horizontal="center"/>
    </xf>
    <xf numFmtId="2" fontId="14" fillId="0" borderId="17" xfId="0" applyNumberFormat="1" applyFont="1" applyBorder="1" applyAlignment="1">
      <alignment horizontal="center"/>
    </xf>
    <xf numFmtId="2" fontId="14" fillId="0" borderId="22" xfId="0" applyNumberFormat="1" applyFont="1" applyBorder="1" applyAlignment="1">
      <alignment horizontal="center"/>
    </xf>
  </cellXfs>
  <cellStyles count="1">
    <cellStyle name="Normal" xfId="0" builtinId="0"/>
  </cellStyles>
  <dxfs count="2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FFFFC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1" i="0" u="none" strike="noStrike" kern="1200" cap="none" spc="0" normalizeH="0" baseline="0">
                <a:solidFill>
                  <a:srgbClr val="FF0000"/>
                </a:solidFill>
                <a:latin typeface="+mj-lt"/>
                <a:ea typeface="+mj-ea"/>
                <a:cs typeface="+mj-cs"/>
              </a:defRPr>
            </a:pPr>
            <a:r>
              <a:rPr lang="en-US" sz="2800">
                <a:solidFill>
                  <a:srgbClr val="FF0000"/>
                </a:solidFill>
              </a:rPr>
              <a:t>PLO ATTAINMENT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'ALL SEMS- PLO OR PSO ATTAINMENT'!$V$1:$V$12</c:f>
              <c:strCache>
                <c:ptCount val="12"/>
                <c:pt idx="0">
                  <c:v>PLO 1</c:v>
                </c:pt>
                <c:pt idx="1">
                  <c:v>PLO 2</c:v>
                </c:pt>
                <c:pt idx="2">
                  <c:v>PLO 3</c:v>
                </c:pt>
                <c:pt idx="3">
                  <c:v>PLO 4</c:v>
                </c:pt>
                <c:pt idx="4">
                  <c:v>PLO 5</c:v>
                </c:pt>
                <c:pt idx="5">
                  <c:v>PLO 6</c:v>
                </c:pt>
                <c:pt idx="6">
                  <c:v>PLO 7</c:v>
                </c:pt>
                <c:pt idx="7">
                  <c:v>PLO 8</c:v>
                </c:pt>
                <c:pt idx="8">
                  <c:v>PLO 9</c:v>
                </c:pt>
                <c:pt idx="9">
                  <c:v>PLO 10</c:v>
                </c:pt>
                <c:pt idx="10">
                  <c:v>PLO11</c:v>
                </c:pt>
                <c:pt idx="11">
                  <c:v>PLO12</c:v>
                </c:pt>
              </c:strCache>
            </c:strRef>
          </c:cat>
          <c:val>
            <c:numRef>
              <c:f>'ALL SEMS- PLO OR PSO ATTAINMENT'!$W$1:$W$12</c:f>
              <c:numCache>
                <c:formatCode>0.00</c:formatCode>
                <c:ptCount val="12"/>
                <c:pt idx="0">
                  <c:v>2.6962904761904749</c:v>
                </c:pt>
                <c:pt idx="1">
                  <c:v>2.0347258687258689</c:v>
                </c:pt>
                <c:pt idx="2">
                  <c:v>2.8839434343434345</c:v>
                </c:pt>
                <c:pt idx="3">
                  <c:v>2.8516862745098037</c:v>
                </c:pt>
                <c:pt idx="4">
                  <c:v>2.8808888888888888</c:v>
                </c:pt>
                <c:pt idx="5">
                  <c:v>3.028652482269504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B1D-440E-83F1-784C79818F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93716616"/>
        <c:axId val="147173592"/>
      </c:barChart>
      <c:catAx>
        <c:axId val="393716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cap="none" spc="0" normalizeH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173592"/>
        <c:crosses val="autoZero"/>
        <c:auto val="1"/>
        <c:lblAlgn val="ctr"/>
        <c:lblOffset val="100"/>
        <c:noMultiLvlLbl val="0"/>
      </c:catAx>
      <c:valAx>
        <c:axId val="147173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3716616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1" i="0" u="none" strike="noStrike" kern="1200" cap="none" spc="0" normalizeH="0" baseline="0">
                <a:solidFill>
                  <a:srgbClr val="FF0000"/>
                </a:solidFill>
                <a:latin typeface="+mj-lt"/>
                <a:ea typeface="+mj-ea"/>
                <a:cs typeface="+mj-cs"/>
              </a:defRPr>
            </a:pPr>
            <a:r>
              <a:rPr lang="en-US" sz="2800">
                <a:solidFill>
                  <a:srgbClr val="FF0000"/>
                </a:solidFill>
              </a:rPr>
              <a:t>PSO ATTAINMENT</a:t>
            </a:r>
          </a:p>
        </c:rich>
      </c:tx>
      <c:layout>
        <c:manualLayout>
          <c:xMode val="edge"/>
          <c:yMode val="edge"/>
          <c:x val="0.41230212531329408"/>
          <c:y val="1.2143136988210399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'ALL SEMS- PLO OR PSO ATTAINMENT'!$X$1:$X$5</c:f>
              <c:strCache>
                <c:ptCount val="5"/>
                <c:pt idx="0">
                  <c:v>PSO1</c:v>
                </c:pt>
                <c:pt idx="1">
                  <c:v>PSO2</c:v>
                </c:pt>
                <c:pt idx="2">
                  <c:v>PSO3</c:v>
                </c:pt>
                <c:pt idx="3">
                  <c:v>PSO4</c:v>
                </c:pt>
                <c:pt idx="4">
                  <c:v>PSO5</c:v>
                </c:pt>
              </c:strCache>
            </c:strRef>
          </c:cat>
          <c:val>
            <c:numRef>
              <c:f>'ALL SEMS- PLO OR PSO ATTAINMENT'!$Y$1:$Y$5</c:f>
              <c:numCache>
                <c:formatCode>0.00</c:formatCode>
                <c:ptCount val="5"/>
                <c:pt idx="0">
                  <c:v>2.3085714285714287</c:v>
                </c:pt>
                <c:pt idx="1">
                  <c:v>1.9485714285714288</c:v>
                </c:pt>
                <c:pt idx="2">
                  <c:v>3.3142857142857145</c:v>
                </c:pt>
                <c:pt idx="3">
                  <c:v>3.1142857142857143</c:v>
                </c:pt>
                <c:pt idx="4">
                  <c:v>2.9180952380952387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2B1-4489-A84F-4FAF6CEEFF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94884352"/>
        <c:axId val="147556816"/>
      </c:barChart>
      <c:catAx>
        <c:axId val="394884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556816"/>
        <c:crosses val="autoZero"/>
        <c:auto val="1"/>
        <c:lblAlgn val="ctr"/>
        <c:lblOffset val="100"/>
        <c:noMultiLvlLbl val="0"/>
      </c:catAx>
      <c:valAx>
        <c:axId val="14755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884352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245299</xdr:colOff>
      <xdr:row>16</xdr:row>
      <xdr:rowOff>181279</xdr:rowOff>
    </xdr:from>
    <xdr:to>
      <xdr:col>32</xdr:col>
      <xdr:colOff>290593</xdr:colOff>
      <xdr:row>37</xdr:row>
      <xdr:rowOff>143527</xdr:rowOff>
    </xdr:to>
    <xdr:graphicFrame macro="">
      <xdr:nvGraphicFramePr>
        <xdr:cNvPr id="4" name="Chart 3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362732</xdr:colOff>
      <xdr:row>41</xdr:row>
      <xdr:rowOff>161533</xdr:rowOff>
    </xdr:from>
    <xdr:to>
      <xdr:col>27</xdr:col>
      <xdr:colOff>365342</xdr:colOff>
      <xdr:row>60</xdr:row>
      <xdr:rowOff>156575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00000000-0008-0000-04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44"/>
  <sheetViews>
    <sheetView tabSelected="1" zoomScale="75" zoomScaleNormal="75" workbookViewId="0">
      <selection activeCell="A4" sqref="A4:B5"/>
    </sheetView>
  </sheetViews>
  <sheetFormatPr defaultColWidth="9.140625" defaultRowHeight="15" x14ac:dyDescent="0.25"/>
  <cols>
    <col min="1" max="1" width="9.140625" style="1"/>
    <col min="2" max="2" width="52.42578125" style="1" bestFit="1" customWidth="1"/>
    <col min="3" max="3" width="18" style="1" bestFit="1" customWidth="1"/>
    <col min="4" max="4" width="27.85546875" style="1" bestFit="1" customWidth="1"/>
    <col min="5" max="5" width="13.28515625" style="1" bestFit="1" customWidth="1"/>
    <col min="6" max="6" width="53.7109375" style="1" bestFit="1" customWidth="1"/>
    <col min="7" max="7" width="31.5703125" style="1" bestFit="1" customWidth="1"/>
    <col min="8" max="8" width="20.7109375" style="1" bestFit="1" customWidth="1"/>
    <col min="9" max="9" width="22.42578125" style="1" bestFit="1" customWidth="1"/>
    <col min="10" max="16" width="9.140625" style="1"/>
    <col min="17" max="17" width="65.42578125" style="1" customWidth="1"/>
    <col min="18" max="18" width="21.28515625" style="1" bestFit="1" customWidth="1"/>
    <col min="19" max="19" width="31.5703125" style="1" bestFit="1" customWidth="1"/>
    <col min="20" max="20" width="15.140625" style="1" bestFit="1" customWidth="1"/>
    <col min="21" max="21" width="19.85546875" style="1" bestFit="1" customWidth="1"/>
    <col min="22" max="22" width="30.85546875" style="1" bestFit="1" customWidth="1"/>
    <col min="23" max="23" width="28.42578125" style="1" bestFit="1" customWidth="1"/>
    <col min="24" max="16384" width="9.140625" style="1"/>
  </cols>
  <sheetData>
    <row r="1" spans="1:25" ht="15.75" x14ac:dyDescent="0.25">
      <c r="A1" s="104"/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6"/>
      <c r="V1" s="1" t="s">
        <v>27</v>
      </c>
      <c r="W1" s="1">
        <f>C130</f>
        <v>2.6962904761904749</v>
      </c>
      <c r="X1" s="1" t="s">
        <v>21</v>
      </c>
      <c r="Y1" s="1">
        <f>O130</f>
        <v>2.3085714285714287</v>
      </c>
    </row>
    <row r="2" spans="1:25" ht="15.75" customHeight="1" x14ac:dyDescent="0.25">
      <c r="A2" s="107" t="s">
        <v>41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9"/>
      <c r="V2" s="1" t="s">
        <v>26</v>
      </c>
      <c r="W2" s="1">
        <f>D130</f>
        <v>2.0347258687258689</v>
      </c>
      <c r="X2" s="1" t="s">
        <v>22</v>
      </c>
      <c r="Y2" s="1">
        <f>P130</f>
        <v>1.9485714285714288</v>
      </c>
    </row>
    <row r="3" spans="1:25" ht="15.75" x14ac:dyDescent="0.25">
      <c r="A3" s="107" t="s">
        <v>81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9"/>
      <c r="V3" s="1" t="s">
        <v>28</v>
      </c>
      <c r="W3" s="1">
        <f>E130</f>
        <v>2.8839434343434345</v>
      </c>
      <c r="X3" s="1" t="s">
        <v>23</v>
      </c>
      <c r="Y3" s="1">
        <f>Q130</f>
        <v>3.3142857142857145</v>
      </c>
    </row>
    <row r="4" spans="1:25" ht="15.75" customHeight="1" x14ac:dyDescent="0.25">
      <c r="A4" s="100" t="s">
        <v>161</v>
      </c>
      <c r="B4" s="101"/>
      <c r="C4" s="100" t="s">
        <v>82</v>
      </c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1"/>
      <c r="V4" s="1" t="s">
        <v>29</v>
      </c>
      <c r="W4" s="1">
        <f>F130</f>
        <v>2.8516862745098037</v>
      </c>
      <c r="X4" s="1" t="s">
        <v>24</v>
      </c>
      <c r="Y4" s="1">
        <f>R130</f>
        <v>3.1142857142857143</v>
      </c>
    </row>
    <row r="5" spans="1:25" ht="15" customHeight="1" x14ac:dyDescent="0.25">
      <c r="A5" s="102"/>
      <c r="B5" s="103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3"/>
      <c r="V5" s="1" t="s">
        <v>30</v>
      </c>
      <c r="W5" s="1">
        <f>G130</f>
        <v>2.8808888888888888</v>
      </c>
      <c r="X5" s="1" t="s">
        <v>25</v>
      </c>
      <c r="Y5" s="1">
        <f>S130</f>
        <v>2.9180952380952387</v>
      </c>
    </row>
    <row r="6" spans="1:25" x14ac:dyDescent="0.25">
      <c r="A6" s="2" t="s">
        <v>42</v>
      </c>
      <c r="B6" s="3" t="s">
        <v>83</v>
      </c>
      <c r="C6" s="3" t="s">
        <v>27</v>
      </c>
      <c r="D6" s="3" t="s">
        <v>26</v>
      </c>
      <c r="E6" s="3" t="s">
        <v>28</v>
      </c>
      <c r="F6" s="3" t="s">
        <v>29</v>
      </c>
      <c r="G6" s="3" t="s">
        <v>30</v>
      </c>
      <c r="H6" s="3" t="s">
        <v>31</v>
      </c>
      <c r="I6" s="3" t="s">
        <v>32</v>
      </c>
      <c r="J6" s="3" t="s">
        <v>33</v>
      </c>
      <c r="K6" s="3" t="s">
        <v>34</v>
      </c>
      <c r="L6" s="3" t="s">
        <v>35</v>
      </c>
      <c r="M6" s="3" t="s">
        <v>73</v>
      </c>
      <c r="N6" s="3" t="s">
        <v>74</v>
      </c>
      <c r="O6" s="3" t="s">
        <v>36</v>
      </c>
      <c r="P6" s="3" t="s">
        <v>37</v>
      </c>
      <c r="Q6" s="3" t="s">
        <v>38</v>
      </c>
      <c r="R6" s="4" t="s">
        <v>39</v>
      </c>
      <c r="S6" s="3" t="s">
        <v>40</v>
      </c>
      <c r="V6" s="1" t="s">
        <v>31</v>
      </c>
      <c r="W6" s="1">
        <f>H130</f>
        <v>3.028652482269504</v>
      </c>
    </row>
    <row r="7" spans="1:25" x14ac:dyDescent="0.25">
      <c r="A7" s="50">
        <v>1</v>
      </c>
      <c r="B7" s="3" t="s">
        <v>84</v>
      </c>
      <c r="C7" s="5">
        <v>3</v>
      </c>
      <c r="D7" s="5">
        <v>1.5</v>
      </c>
      <c r="E7" s="5">
        <v>2.81</v>
      </c>
      <c r="F7" s="5">
        <v>2</v>
      </c>
      <c r="G7" s="5"/>
      <c r="H7" s="5">
        <v>2</v>
      </c>
      <c r="I7" s="5"/>
      <c r="J7" s="5"/>
      <c r="K7" s="5"/>
      <c r="L7" s="5"/>
      <c r="M7" s="5"/>
      <c r="N7" s="5"/>
      <c r="O7" s="5">
        <v>2.2000000000000002</v>
      </c>
      <c r="P7" s="5">
        <v>1.75</v>
      </c>
      <c r="Q7" s="5">
        <v>3</v>
      </c>
      <c r="R7" s="6">
        <v>2.75</v>
      </c>
      <c r="S7" s="5">
        <v>3</v>
      </c>
      <c r="V7" s="1" t="s">
        <v>32</v>
      </c>
      <c r="W7" s="1" t="e">
        <f>I130</f>
        <v>#DIV/0!</v>
      </c>
    </row>
    <row r="8" spans="1:25" x14ac:dyDescent="0.25">
      <c r="A8" s="50">
        <v>2</v>
      </c>
      <c r="B8" s="3" t="s">
        <v>88</v>
      </c>
      <c r="C8" s="5">
        <v>1.2</v>
      </c>
      <c r="D8" s="5">
        <v>0.4</v>
      </c>
      <c r="E8" s="5">
        <v>3</v>
      </c>
      <c r="F8" s="5"/>
      <c r="G8" s="5">
        <v>1.2</v>
      </c>
      <c r="H8" s="5"/>
      <c r="I8" s="5"/>
      <c r="J8" s="5"/>
      <c r="K8" s="5"/>
      <c r="L8" s="5"/>
      <c r="M8" s="5"/>
      <c r="N8" s="5"/>
      <c r="O8" s="5"/>
      <c r="P8" s="5"/>
      <c r="Q8" s="5"/>
      <c r="R8" s="6"/>
      <c r="S8" s="5"/>
      <c r="V8" s="1" t="s">
        <v>33</v>
      </c>
      <c r="W8" s="1" t="e">
        <f>J130</f>
        <v>#DIV/0!</v>
      </c>
    </row>
    <row r="9" spans="1:25" x14ac:dyDescent="0.25">
      <c r="A9" s="50">
        <v>3</v>
      </c>
      <c r="B9" s="3" t="s">
        <v>80</v>
      </c>
      <c r="C9" s="50">
        <v>3</v>
      </c>
      <c r="D9" s="50">
        <v>1</v>
      </c>
      <c r="E9" s="50">
        <v>3</v>
      </c>
      <c r="F9" s="50"/>
      <c r="G9" s="5">
        <v>3</v>
      </c>
      <c r="H9" s="5"/>
      <c r="I9" s="5"/>
      <c r="J9" s="5"/>
      <c r="K9" s="5"/>
      <c r="L9" s="5"/>
      <c r="M9" s="6"/>
      <c r="N9" s="6"/>
      <c r="O9" s="6"/>
      <c r="P9" s="6"/>
      <c r="Q9" s="6"/>
      <c r="R9" s="50"/>
      <c r="S9" s="50"/>
      <c r="V9" s="1" t="s">
        <v>34</v>
      </c>
      <c r="W9" s="1" t="e">
        <f>K130</f>
        <v>#DIV/0!</v>
      </c>
    </row>
    <row r="10" spans="1:25" x14ac:dyDescent="0.25">
      <c r="A10" s="50">
        <v>4</v>
      </c>
      <c r="B10" s="3" t="s">
        <v>89</v>
      </c>
      <c r="C10" s="50">
        <v>3</v>
      </c>
      <c r="D10" s="50">
        <v>1</v>
      </c>
      <c r="E10" s="50">
        <v>3</v>
      </c>
      <c r="F10" s="50"/>
      <c r="G10" s="50">
        <v>3</v>
      </c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V10" s="1" t="s">
        <v>35</v>
      </c>
      <c r="W10" s="1" t="e">
        <f>L130</f>
        <v>#DIV/0!</v>
      </c>
    </row>
    <row r="11" spans="1:25" x14ac:dyDescent="0.25">
      <c r="A11" s="50">
        <v>5</v>
      </c>
      <c r="B11" s="3" t="s">
        <v>85</v>
      </c>
      <c r="C11" s="50">
        <v>3</v>
      </c>
      <c r="D11" s="50">
        <v>1</v>
      </c>
      <c r="E11" s="50">
        <v>3</v>
      </c>
      <c r="F11" s="50"/>
      <c r="G11" s="50">
        <v>3</v>
      </c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V11" s="1" t="s">
        <v>73</v>
      </c>
      <c r="W11" s="1" t="e">
        <f>M130</f>
        <v>#DIV/0!</v>
      </c>
    </row>
    <row r="12" spans="1:25" x14ac:dyDescent="0.25">
      <c r="A12" s="50">
        <v>6</v>
      </c>
      <c r="B12" s="3" t="s">
        <v>90</v>
      </c>
      <c r="C12" s="50">
        <v>3</v>
      </c>
      <c r="D12" s="50">
        <v>1</v>
      </c>
      <c r="E12" s="50">
        <v>3</v>
      </c>
      <c r="F12" s="50"/>
      <c r="G12" s="50"/>
      <c r="H12" s="50">
        <v>3</v>
      </c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V12" s="1" t="s">
        <v>74</v>
      </c>
      <c r="W12" s="1" t="e">
        <f>N130</f>
        <v>#DIV/0!</v>
      </c>
    </row>
    <row r="13" spans="1:25" x14ac:dyDescent="0.25">
      <c r="A13" s="50">
        <v>7</v>
      </c>
      <c r="B13" s="3" t="s">
        <v>86</v>
      </c>
      <c r="C13" s="50">
        <v>3</v>
      </c>
      <c r="D13" s="50">
        <v>1.2</v>
      </c>
      <c r="E13" s="50">
        <v>3</v>
      </c>
      <c r="F13" s="50">
        <v>2</v>
      </c>
      <c r="G13" s="50">
        <v>3</v>
      </c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</row>
    <row r="14" spans="1:25" x14ac:dyDescent="0.25">
      <c r="A14" s="50">
        <v>8</v>
      </c>
      <c r="B14" s="3" t="s">
        <v>91</v>
      </c>
      <c r="C14" s="50">
        <v>3</v>
      </c>
      <c r="D14" s="50">
        <v>1</v>
      </c>
      <c r="E14" s="50">
        <v>0.8</v>
      </c>
      <c r="F14" s="50">
        <v>3</v>
      </c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</row>
    <row r="15" spans="1:25" x14ac:dyDescent="0.25">
      <c r="A15" s="50">
        <v>9</v>
      </c>
      <c r="B15" s="3" t="s">
        <v>92</v>
      </c>
      <c r="C15" s="50">
        <v>0.59</v>
      </c>
      <c r="D15" s="50">
        <v>0.47</v>
      </c>
      <c r="E15" s="50">
        <v>3</v>
      </c>
      <c r="F15" s="50">
        <v>0.73</v>
      </c>
      <c r="G15" s="50">
        <v>0.8</v>
      </c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</row>
    <row r="16" spans="1:25" x14ac:dyDescent="0.25">
      <c r="A16" s="50">
        <v>10</v>
      </c>
      <c r="B16" s="3" t="s">
        <v>93</v>
      </c>
      <c r="C16" s="50">
        <v>2.2000000000000002</v>
      </c>
      <c r="D16" s="50">
        <v>1.75</v>
      </c>
      <c r="E16" s="50">
        <v>2.6</v>
      </c>
      <c r="F16" s="50">
        <v>2.75</v>
      </c>
      <c r="G16" s="50"/>
      <c r="H16" s="50">
        <v>3</v>
      </c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</row>
    <row r="17" spans="1:19" x14ac:dyDescent="0.25">
      <c r="A17" s="50">
        <v>11</v>
      </c>
      <c r="B17" s="3" t="s">
        <v>94</v>
      </c>
      <c r="C17" s="50">
        <v>2.4300000000000002</v>
      </c>
      <c r="D17" s="50"/>
      <c r="E17" s="50">
        <v>2.6</v>
      </c>
      <c r="F17" s="50">
        <v>2.6</v>
      </c>
      <c r="G17" s="50"/>
      <c r="H17" s="50">
        <v>2.6</v>
      </c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</row>
    <row r="18" spans="1:19" x14ac:dyDescent="0.25">
      <c r="A18" s="50">
        <v>12</v>
      </c>
      <c r="B18" s="3" t="s">
        <v>87</v>
      </c>
      <c r="C18" s="50">
        <v>2.4300000000000002</v>
      </c>
      <c r="D18" s="50"/>
      <c r="E18" s="50"/>
      <c r="F18" s="50"/>
      <c r="G18" s="50"/>
      <c r="H18" s="50">
        <v>2.6</v>
      </c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</row>
    <row r="19" spans="1:19" x14ac:dyDescent="0.25">
      <c r="A19" s="50">
        <v>13</v>
      </c>
      <c r="B19" s="3" t="s">
        <v>95</v>
      </c>
      <c r="C19" s="50">
        <v>2.6</v>
      </c>
      <c r="D19" s="50"/>
      <c r="E19" s="50">
        <v>3</v>
      </c>
      <c r="F19" s="50"/>
      <c r="G19" s="50"/>
      <c r="H19" s="50">
        <v>3</v>
      </c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</row>
    <row r="20" spans="1:19" x14ac:dyDescent="0.25">
      <c r="A20" s="50">
        <v>14</v>
      </c>
      <c r="B20" s="50" t="s">
        <v>96</v>
      </c>
      <c r="C20" s="50">
        <v>3</v>
      </c>
      <c r="D20" s="50"/>
      <c r="E20" s="50">
        <v>3</v>
      </c>
      <c r="F20" s="50"/>
      <c r="G20" s="50"/>
      <c r="H20" s="50">
        <v>3</v>
      </c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</row>
    <row r="21" spans="1:19" x14ac:dyDescent="0.25">
      <c r="A21" s="50">
        <v>15</v>
      </c>
      <c r="B21" s="50" t="s">
        <v>97</v>
      </c>
      <c r="C21" s="50">
        <v>3</v>
      </c>
      <c r="D21" s="50">
        <v>1</v>
      </c>
      <c r="E21" s="50">
        <v>2.8</v>
      </c>
      <c r="F21" s="50"/>
      <c r="G21" s="50"/>
      <c r="H21" s="50">
        <v>3</v>
      </c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</row>
    <row r="22" spans="1:19" x14ac:dyDescent="0.25">
      <c r="A22" s="50">
        <v>16</v>
      </c>
      <c r="B22" s="50" t="s">
        <v>98</v>
      </c>
      <c r="C22" s="50">
        <v>3</v>
      </c>
      <c r="D22" s="50">
        <v>1</v>
      </c>
      <c r="E22" s="50">
        <v>3</v>
      </c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</row>
    <row r="23" spans="1:19" x14ac:dyDescent="0.25">
      <c r="A23" s="50">
        <v>17</v>
      </c>
      <c r="B23" s="50" t="s">
        <v>99</v>
      </c>
      <c r="C23" s="50">
        <v>3</v>
      </c>
      <c r="D23" s="50">
        <v>1</v>
      </c>
      <c r="E23" s="50">
        <v>2.8</v>
      </c>
      <c r="F23" s="50"/>
      <c r="G23" s="50"/>
      <c r="H23" s="50">
        <v>3</v>
      </c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</row>
    <row r="24" spans="1:19" x14ac:dyDescent="0.25">
      <c r="A24" s="50">
        <v>18</v>
      </c>
      <c r="B24" s="50" t="s">
        <v>100</v>
      </c>
      <c r="C24" s="50">
        <v>3</v>
      </c>
      <c r="D24" s="50">
        <v>1</v>
      </c>
      <c r="E24" s="50">
        <v>3</v>
      </c>
      <c r="F24" s="50"/>
      <c r="G24" s="50">
        <v>1</v>
      </c>
      <c r="H24" s="50">
        <v>3</v>
      </c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</row>
    <row r="25" spans="1:19" x14ac:dyDescent="0.25">
      <c r="A25" s="50">
        <v>19</v>
      </c>
      <c r="B25" s="50" t="s">
        <v>101</v>
      </c>
      <c r="C25" s="50">
        <v>3</v>
      </c>
      <c r="D25" s="50">
        <v>1</v>
      </c>
      <c r="E25" s="50">
        <v>2.8</v>
      </c>
      <c r="F25" s="50"/>
      <c r="G25" s="50"/>
      <c r="H25" s="50">
        <v>3</v>
      </c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</row>
    <row r="26" spans="1:19" x14ac:dyDescent="0.25">
      <c r="A26" s="50">
        <v>20</v>
      </c>
      <c r="B26" s="50" t="s">
        <v>102</v>
      </c>
      <c r="C26" s="50">
        <v>3</v>
      </c>
      <c r="D26" s="50">
        <v>1</v>
      </c>
      <c r="E26" s="50">
        <v>3</v>
      </c>
      <c r="F26" s="50"/>
      <c r="G26" s="50">
        <v>1</v>
      </c>
      <c r="H26" s="50">
        <v>3</v>
      </c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</row>
    <row r="27" spans="1:19" x14ac:dyDescent="0.25">
      <c r="A27" s="50">
        <v>21</v>
      </c>
      <c r="B27" s="50" t="s">
        <v>105</v>
      </c>
      <c r="C27" s="50">
        <v>2.6</v>
      </c>
      <c r="D27" s="50"/>
      <c r="E27" s="50">
        <v>3</v>
      </c>
      <c r="F27" s="50">
        <v>3</v>
      </c>
      <c r="G27" s="50"/>
      <c r="H27" s="50">
        <v>3</v>
      </c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</row>
    <row r="28" spans="1:19" x14ac:dyDescent="0.25">
      <c r="A28" s="50">
        <v>22</v>
      </c>
      <c r="B28" s="50" t="s">
        <v>103</v>
      </c>
      <c r="C28" s="50">
        <v>2.5</v>
      </c>
      <c r="D28" s="50">
        <v>3</v>
      </c>
      <c r="E28" s="50">
        <v>2.75</v>
      </c>
      <c r="F28" s="50">
        <v>2</v>
      </c>
      <c r="G28" s="50">
        <v>3</v>
      </c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</row>
    <row r="29" spans="1:19" x14ac:dyDescent="0.25">
      <c r="A29" s="50">
        <v>23</v>
      </c>
      <c r="B29" s="50" t="s">
        <v>104</v>
      </c>
      <c r="C29" s="50">
        <v>2.6</v>
      </c>
      <c r="D29" s="50">
        <v>2</v>
      </c>
      <c r="E29" s="50">
        <v>3</v>
      </c>
      <c r="F29" s="50"/>
      <c r="G29" s="50"/>
      <c r="H29" s="50">
        <v>3</v>
      </c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</row>
    <row r="30" spans="1:19" x14ac:dyDescent="0.25">
      <c r="A30" s="50">
        <v>24</v>
      </c>
      <c r="B30" s="50" t="s">
        <v>106</v>
      </c>
      <c r="C30" s="50">
        <v>2.6</v>
      </c>
      <c r="D30" s="50"/>
      <c r="E30" s="50">
        <v>3</v>
      </c>
      <c r="F30" s="50">
        <v>2</v>
      </c>
      <c r="G30" s="50"/>
      <c r="H30" s="50">
        <v>3</v>
      </c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</row>
    <row r="31" spans="1:19" x14ac:dyDescent="0.25">
      <c r="A31" s="50">
        <v>25</v>
      </c>
      <c r="B31" s="50" t="s">
        <v>107</v>
      </c>
      <c r="C31" s="50">
        <v>2.6</v>
      </c>
      <c r="D31" s="50"/>
      <c r="E31" s="50">
        <v>3</v>
      </c>
      <c r="F31" s="50"/>
      <c r="G31" s="50"/>
      <c r="H31" s="50">
        <v>3</v>
      </c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</row>
    <row r="32" spans="1:19" x14ac:dyDescent="0.25">
      <c r="A32" s="50">
        <v>26</v>
      </c>
      <c r="B32" s="50" t="s">
        <v>108</v>
      </c>
      <c r="C32" s="50">
        <v>2.6</v>
      </c>
      <c r="D32" s="50"/>
      <c r="E32" s="50">
        <v>3</v>
      </c>
      <c r="F32" s="50"/>
      <c r="G32" s="50"/>
      <c r="H32" s="50">
        <v>3</v>
      </c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</row>
    <row r="33" spans="1:19" x14ac:dyDescent="0.25">
      <c r="A33" s="50">
        <v>27</v>
      </c>
      <c r="B33" s="50" t="s">
        <v>109</v>
      </c>
      <c r="C33" s="50">
        <v>2.6</v>
      </c>
      <c r="D33" s="50"/>
      <c r="E33" s="50">
        <v>3</v>
      </c>
      <c r="F33" s="50"/>
      <c r="G33" s="50"/>
      <c r="H33" s="50">
        <v>3</v>
      </c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</row>
    <row r="34" spans="1:19" x14ac:dyDescent="0.25">
      <c r="A34" s="50">
        <v>28</v>
      </c>
      <c r="B34" s="50" t="s">
        <v>110</v>
      </c>
      <c r="C34" s="50">
        <v>2.6</v>
      </c>
      <c r="D34" s="50">
        <v>2</v>
      </c>
      <c r="E34" s="50">
        <v>3</v>
      </c>
      <c r="F34" s="50"/>
      <c r="G34" s="50"/>
      <c r="H34" s="50">
        <v>3</v>
      </c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</row>
    <row r="35" spans="1:19" x14ac:dyDescent="0.25">
      <c r="A35" s="50">
        <v>29</v>
      </c>
      <c r="B35" s="50" t="s">
        <v>111</v>
      </c>
      <c r="C35" s="50">
        <v>2.6</v>
      </c>
      <c r="D35" s="50">
        <v>2</v>
      </c>
      <c r="E35" s="50">
        <v>3</v>
      </c>
      <c r="F35" s="50">
        <v>2</v>
      </c>
      <c r="G35" s="50"/>
      <c r="H35" s="50">
        <v>3</v>
      </c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</row>
    <row r="36" spans="1:19" x14ac:dyDescent="0.25">
      <c r="A36" s="50">
        <v>30</v>
      </c>
      <c r="B36" s="50" t="s">
        <v>112</v>
      </c>
      <c r="C36" s="50">
        <v>2.6</v>
      </c>
      <c r="D36" s="50"/>
      <c r="E36" s="50">
        <v>3</v>
      </c>
      <c r="F36" s="50"/>
      <c r="G36" s="50"/>
      <c r="H36" s="50">
        <v>3</v>
      </c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</row>
    <row r="37" spans="1:19" x14ac:dyDescent="0.25">
      <c r="A37" s="50">
        <v>31</v>
      </c>
      <c r="B37" s="50" t="s">
        <v>113</v>
      </c>
      <c r="C37" s="50">
        <v>2.6</v>
      </c>
      <c r="D37" s="50"/>
      <c r="E37" s="50">
        <v>3</v>
      </c>
      <c r="F37" s="50"/>
      <c r="G37" s="50"/>
      <c r="H37" s="50">
        <v>3</v>
      </c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</row>
    <row r="38" spans="1:19" x14ac:dyDescent="0.25">
      <c r="A38" s="50">
        <v>32</v>
      </c>
      <c r="B38" s="50" t="s">
        <v>114</v>
      </c>
      <c r="C38" s="50">
        <v>2.8</v>
      </c>
      <c r="D38" s="50">
        <v>2.6</v>
      </c>
      <c r="E38" s="50">
        <v>3</v>
      </c>
      <c r="F38" s="50">
        <v>3</v>
      </c>
      <c r="G38" s="50">
        <v>3</v>
      </c>
      <c r="H38" s="50">
        <v>3</v>
      </c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</row>
    <row r="39" spans="1:19" x14ac:dyDescent="0.25">
      <c r="A39" s="50">
        <v>33</v>
      </c>
      <c r="B39" s="50" t="s">
        <v>115</v>
      </c>
      <c r="C39" s="50">
        <v>2.6</v>
      </c>
      <c r="D39" s="50"/>
      <c r="E39" s="50">
        <v>3</v>
      </c>
      <c r="F39" s="50">
        <v>3</v>
      </c>
      <c r="G39" s="50"/>
      <c r="H39" s="50">
        <v>3</v>
      </c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</row>
    <row r="40" spans="1:19" x14ac:dyDescent="0.25">
      <c r="A40" s="50">
        <v>34</v>
      </c>
      <c r="B40" s="50" t="s">
        <v>116</v>
      </c>
      <c r="C40" s="50">
        <v>2.6</v>
      </c>
      <c r="D40" s="50">
        <v>2</v>
      </c>
      <c r="E40" s="50">
        <v>3</v>
      </c>
      <c r="F40" s="50"/>
      <c r="G40" s="50"/>
      <c r="H40" s="50">
        <v>3</v>
      </c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</row>
    <row r="41" spans="1:19" x14ac:dyDescent="0.25">
      <c r="A41" s="50">
        <v>35</v>
      </c>
      <c r="B41" s="50" t="s">
        <v>117</v>
      </c>
      <c r="C41" s="50">
        <v>2.8</v>
      </c>
      <c r="D41" s="50">
        <v>2.6</v>
      </c>
      <c r="E41" s="50">
        <v>3</v>
      </c>
      <c r="F41" s="50">
        <v>3</v>
      </c>
      <c r="G41" s="50">
        <v>3</v>
      </c>
      <c r="H41" s="50">
        <v>3</v>
      </c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</row>
    <row r="42" spans="1:19" x14ac:dyDescent="0.25">
      <c r="A42" s="50">
        <v>36</v>
      </c>
      <c r="B42" s="50" t="s">
        <v>118</v>
      </c>
      <c r="C42" s="50">
        <v>2.75</v>
      </c>
      <c r="D42" s="50"/>
      <c r="E42" s="50">
        <v>3</v>
      </c>
      <c r="F42" s="50">
        <v>3</v>
      </c>
      <c r="G42" s="50">
        <v>2</v>
      </c>
      <c r="H42" s="50">
        <v>3</v>
      </c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</row>
    <row r="43" spans="1:19" x14ac:dyDescent="0.25">
      <c r="A43" s="50">
        <v>37</v>
      </c>
      <c r="B43" s="50" t="s">
        <v>119</v>
      </c>
      <c r="C43" s="50">
        <v>2.6669999999999998</v>
      </c>
      <c r="D43" s="50"/>
      <c r="E43" s="50">
        <v>3</v>
      </c>
      <c r="F43" s="50">
        <v>3</v>
      </c>
      <c r="G43" s="50">
        <v>2</v>
      </c>
      <c r="H43" s="50">
        <v>3</v>
      </c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</row>
    <row r="44" spans="1:19" x14ac:dyDescent="0.25">
      <c r="A44" s="50">
        <v>38</v>
      </c>
      <c r="B44" s="50" t="s">
        <v>120</v>
      </c>
      <c r="C44" s="50">
        <v>2.8</v>
      </c>
      <c r="D44" s="50"/>
      <c r="E44" s="50">
        <v>3</v>
      </c>
      <c r="F44" s="50">
        <v>3</v>
      </c>
      <c r="G44" s="50"/>
      <c r="H44" s="50">
        <v>3</v>
      </c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</row>
    <row r="45" spans="1:19" x14ac:dyDescent="0.25">
      <c r="A45" s="50">
        <v>39</v>
      </c>
      <c r="B45" s="50" t="s">
        <v>121</v>
      </c>
      <c r="C45" s="50">
        <v>2.6</v>
      </c>
      <c r="D45" s="50"/>
      <c r="E45" s="50">
        <v>3</v>
      </c>
      <c r="F45" s="50">
        <v>3</v>
      </c>
      <c r="G45" s="50"/>
      <c r="H45" s="50">
        <v>3</v>
      </c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</row>
    <row r="46" spans="1:19" x14ac:dyDescent="0.25">
      <c r="A46" s="50">
        <v>40</v>
      </c>
      <c r="B46" s="50" t="s">
        <v>122</v>
      </c>
      <c r="C46" s="50">
        <v>2.8</v>
      </c>
      <c r="D46" s="50">
        <v>2.6</v>
      </c>
      <c r="E46" s="50">
        <v>3</v>
      </c>
      <c r="F46" s="50">
        <v>3</v>
      </c>
      <c r="G46" s="50">
        <v>3</v>
      </c>
      <c r="H46" s="50">
        <v>3</v>
      </c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</row>
    <row r="47" spans="1:19" x14ac:dyDescent="0.25">
      <c r="A47" s="50">
        <v>41</v>
      </c>
      <c r="B47" s="50" t="s">
        <v>123</v>
      </c>
      <c r="C47" s="50">
        <v>2.8</v>
      </c>
      <c r="D47" s="50">
        <v>2.6</v>
      </c>
      <c r="E47" s="50">
        <v>3</v>
      </c>
      <c r="F47" s="50">
        <v>3</v>
      </c>
      <c r="G47" s="50">
        <v>3</v>
      </c>
      <c r="H47" s="50">
        <v>3</v>
      </c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</row>
    <row r="48" spans="1:19" x14ac:dyDescent="0.25">
      <c r="A48" s="50">
        <v>42</v>
      </c>
      <c r="B48" s="50" t="s">
        <v>124</v>
      </c>
      <c r="C48" s="50">
        <v>2.8</v>
      </c>
      <c r="D48" s="50">
        <v>2.6</v>
      </c>
      <c r="E48" s="50">
        <v>3</v>
      </c>
      <c r="F48" s="50">
        <v>3</v>
      </c>
      <c r="G48" s="50">
        <v>3</v>
      </c>
      <c r="H48" s="50">
        <v>3</v>
      </c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</row>
    <row r="49" spans="1:19" x14ac:dyDescent="0.25">
      <c r="A49" s="50">
        <v>43</v>
      </c>
      <c r="B49" s="50" t="s">
        <v>125</v>
      </c>
      <c r="C49" s="50">
        <v>2.8</v>
      </c>
      <c r="D49" s="50">
        <v>2.6</v>
      </c>
      <c r="E49" s="50">
        <v>3</v>
      </c>
      <c r="F49" s="50">
        <v>3</v>
      </c>
      <c r="G49" s="50">
        <v>3</v>
      </c>
      <c r="H49" s="50">
        <v>3</v>
      </c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</row>
    <row r="50" spans="1:19" x14ac:dyDescent="0.25">
      <c r="A50" s="50">
        <v>44</v>
      </c>
      <c r="B50" s="50" t="s">
        <v>126</v>
      </c>
      <c r="C50" s="50">
        <v>2.8</v>
      </c>
      <c r="D50" s="50">
        <v>2.6</v>
      </c>
      <c r="E50" s="50">
        <v>3</v>
      </c>
      <c r="F50" s="50">
        <v>3</v>
      </c>
      <c r="G50" s="50">
        <v>3</v>
      </c>
      <c r="H50" s="50">
        <v>3</v>
      </c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</row>
    <row r="51" spans="1:19" x14ac:dyDescent="0.25">
      <c r="A51" s="50">
        <v>45</v>
      </c>
      <c r="B51" s="50" t="s">
        <v>127</v>
      </c>
      <c r="C51" s="50">
        <v>2.6</v>
      </c>
      <c r="D51" s="50"/>
      <c r="E51" s="50">
        <v>3</v>
      </c>
      <c r="F51" s="50">
        <v>3</v>
      </c>
      <c r="G51" s="50">
        <v>2.33</v>
      </c>
      <c r="H51" s="50">
        <v>3</v>
      </c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</row>
    <row r="52" spans="1:19" x14ac:dyDescent="0.25">
      <c r="A52" s="50">
        <v>46</v>
      </c>
      <c r="B52" s="50" t="s">
        <v>128</v>
      </c>
      <c r="C52" s="50">
        <v>1.1200000000000001</v>
      </c>
      <c r="D52" s="50">
        <v>3</v>
      </c>
      <c r="E52" s="50">
        <v>1.2</v>
      </c>
      <c r="F52" s="50">
        <v>3</v>
      </c>
      <c r="G52" s="50">
        <v>3</v>
      </c>
      <c r="H52" s="50">
        <v>1.2</v>
      </c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</row>
    <row r="53" spans="1:19" x14ac:dyDescent="0.25">
      <c r="A53" s="50">
        <v>47</v>
      </c>
      <c r="B53" s="50" t="s">
        <v>129</v>
      </c>
      <c r="C53" s="50">
        <v>3</v>
      </c>
      <c r="D53" s="50">
        <v>3</v>
      </c>
      <c r="E53" s="50">
        <v>3</v>
      </c>
      <c r="F53" s="50">
        <v>3</v>
      </c>
      <c r="G53" s="50">
        <v>3</v>
      </c>
      <c r="H53" s="50">
        <v>3</v>
      </c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</row>
    <row r="54" spans="1:19" x14ac:dyDescent="0.25">
      <c r="A54" s="50">
        <v>48</v>
      </c>
      <c r="B54" s="50" t="s">
        <v>130</v>
      </c>
      <c r="C54" s="50">
        <v>2.8</v>
      </c>
      <c r="D54" s="50">
        <v>2.6</v>
      </c>
      <c r="E54" s="50">
        <v>3</v>
      </c>
      <c r="F54" s="50">
        <v>2.8</v>
      </c>
      <c r="G54" s="50">
        <v>3</v>
      </c>
      <c r="H54" s="50">
        <v>3</v>
      </c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</row>
    <row r="55" spans="1:19" x14ac:dyDescent="0.25">
      <c r="A55" s="50">
        <v>49</v>
      </c>
      <c r="B55" s="50" t="s">
        <v>131</v>
      </c>
      <c r="C55" s="50">
        <v>2.8</v>
      </c>
      <c r="D55" s="50"/>
      <c r="E55" s="50">
        <v>3</v>
      </c>
      <c r="F55" s="50">
        <v>2.75</v>
      </c>
      <c r="G55" s="50"/>
      <c r="H55" s="50">
        <v>3</v>
      </c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</row>
    <row r="56" spans="1:19" x14ac:dyDescent="0.25">
      <c r="A56" s="50">
        <v>50</v>
      </c>
      <c r="B56" s="50" t="s">
        <v>132</v>
      </c>
      <c r="C56" s="50">
        <v>2.67</v>
      </c>
      <c r="D56" s="50">
        <v>2.67</v>
      </c>
      <c r="E56" s="50">
        <v>3</v>
      </c>
      <c r="F56" s="50">
        <v>3</v>
      </c>
      <c r="G56" s="50">
        <v>3</v>
      </c>
      <c r="H56" s="50">
        <v>3</v>
      </c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</row>
    <row r="57" spans="1:19" x14ac:dyDescent="0.25">
      <c r="A57" s="50">
        <v>51</v>
      </c>
      <c r="B57" s="50" t="s">
        <v>133</v>
      </c>
      <c r="C57" s="50">
        <v>2.75</v>
      </c>
      <c r="D57" s="50">
        <v>2.5</v>
      </c>
      <c r="E57" s="50">
        <v>3</v>
      </c>
      <c r="F57" s="50">
        <v>3</v>
      </c>
      <c r="G57" s="50">
        <v>3</v>
      </c>
      <c r="H57" s="50">
        <v>3</v>
      </c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</row>
    <row r="58" spans="1:19" x14ac:dyDescent="0.25">
      <c r="A58" s="50">
        <v>52</v>
      </c>
      <c r="B58" s="50" t="s">
        <v>134</v>
      </c>
      <c r="C58" s="50">
        <v>2.75</v>
      </c>
      <c r="D58" s="50">
        <v>2.75</v>
      </c>
      <c r="E58" s="50">
        <v>3</v>
      </c>
      <c r="F58" s="50">
        <v>3</v>
      </c>
      <c r="G58" s="50">
        <v>3</v>
      </c>
      <c r="H58" s="50">
        <v>3</v>
      </c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</row>
    <row r="59" spans="1:19" x14ac:dyDescent="0.25">
      <c r="A59" s="50">
        <v>53</v>
      </c>
      <c r="B59" s="50" t="s">
        <v>135</v>
      </c>
      <c r="C59" s="50">
        <v>2.75</v>
      </c>
      <c r="D59" s="50">
        <v>2.5</v>
      </c>
      <c r="E59" s="50">
        <v>3</v>
      </c>
      <c r="F59" s="50">
        <v>3</v>
      </c>
      <c r="G59" s="50">
        <v>3</v>
      </c>
      <c r="H59" s="50">
        <v>3</v>
      </c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</row>
    <row r="60" spans="1:19" x14ac:dyDescent="0.25">
      <c r="A60" s="50">
        <v>54</v>
      </c>
      <c r="B60" s="50" t="s">
        <v>137</v>
      </c>
      <c r="C60" s="50">
        <v>2.6</v>
      </c>
      <c r="D60" s="50">
        <v>2.6</v>
      </c>
      <c r="E60" s="50">
        <v>3</v>
      </c>
      <c r="F60" s="50">
        <v>3</v>
      </c>
      <c r="G60" s="50">
        <v>2.6</v>
      </c>
      <c r="H60" s="50">
        <v>3</v>
      </c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</row>
    <row r="61" spans="1:19" x14ac:dyDescent="0.25">
      <c r="A61" s="50">
        <v>55</v>
      </c>
      <c r="B61" s="50" t="s">
        <v>136</v>
      </c>
      <c r="C61" s="50">
        <v>2.8</v>
      </c>
      <c r="D61" s="50"/>
      <c r="E61" s="50">
        <v>3</v>
      </c>
      <c r="F61" s="50">
        <v>3</v>
      </c>
      <c r="G61" s="50"/>
      <c r="H61" s="50">
        <v>3</v>
      </c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</row>
    <row r="62" spans="1:19" x14ac:dyDescent="0.25">
      <c r="A62" s="50">
        <v>56</v>
      </c>
      <c r="B62" s="50" t="s">
        <v>138</v>
      </c>
      <c r="C62" s="50">
        <v>2.8</v>
      </c>
      <c r="D62" s="50">
        <v>1</v>
      </c>
      <c r="E62" s="50">
        <v>3</v>
      </c>
      <c r="F62" s="50">
        <v>2.8</v>
      </c>
      <c r="G62" s="50"/>
      <c r="H62" s="50">
        <v>2.8</v>
      </c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</row>
    <row r="63" spans="1:19" x14ac:dyDescent="0.25">
      <c r="A63" s="50">
        <v>57</v>
      </c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</row>
    <row r="64" spans="1:19" x14ac:dyDescent="0.25">
      <c r="A64" s="50">
        <v>58</v>
      </c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</row>
    <row r="65" spans="1:19" x14ac:dyDescent="0.25">
      <c r="A65" s="50">
        <v>59</v>
      </c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</row>
    <row r="66" spans="1:19" x14ac:dyDescent="0.25">
      <c r="A66" s="50">
        <v>60</v>
      </c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</row>
    <row r="67" spans="1:19" x14ac:dyDescent="0.25">
      <c r="A67" s="50">
        <v>61</v>
      </c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</row>
    <row r="68" spans="1:19" x14ac:dyDescent="0.25">
      <c r="A68" s="50">
        <v>62</v>
      </c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</row>
    <row r="69" spans="1:19" x14ac:dyDescent="0.25">
      <c r="A69" s="50">
        <v>63</v>
      </c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</row>
    <row r="70" spans="1:19" x14ac:dyDescent="0.25">
      <c r="A70" s="50">
        <v>64</v>
      </c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</row>
    <row r="71" spans="1:19" x14ac:dyDescent="0.25">
      <c r="A71" s="50">
        <v>65</v>
      </c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</row>
    <row r="72" spans="1:19" x14ac:dyDescent="0.25">
      <c r="A72" s="50">
        <v>66</v>
      </c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</row>
    <row r="73" spans="1:19" x14ac:dyDescent="0.25">
      <c r="A73" s="50">
        <v>67</v>
      </c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</row>
    <row r="74" spans="1:19" x14ac:dyDescent="0.25">
      <c r="A74" s="50">
        <v>68</v>
      </c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</row>
    <row r="75" spans="1:19" x14ac:dyDescent="0.25">
      <c r="A75" s="50">
        <v>69</v>
      </c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</row>
    <row r="76" spans="1:19" x14ac:dyDescent="0.25">
      <c r="A76" s="50">
        <v>70</v>
      </c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</row>
    <row r="77" spans="1:19" x14ac:dyDescent="0.25">
      <c r="A77" s="50">
        <v>71</v>
      </c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</row>
    <row r="78" spans="1:19" x14ac:dyDescent="0.25">
      <c r="A78" s="50">
        <v>72</v>
      </c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</row>
    <row r="79" spans="1:19" x14ac:dyDescent="0.25">
      <c r="A79" s="50">
        <v>73</v>
      </c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</row>
    <row r="80" spans="1:19" x14ac:dyDescent="0.25">
      <c r="A80" s="50">
        <v>74</v>
      </c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</row>
    <row r="81" spans="1:19" x14ac:dyDescent="0.25">
      <c r="A81" s="50">
        <v>75</v>
      </c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</row>
    <row r="82" spans="1:19" x14ac:dyDescent="0.25">
      <c r="A82" s="50">
        <v>76</v>
      </c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</row>
    <row r="83" spans="1:19" x14ac:dyDescent="0.25">
      <c r="A83" s="50">
        <v>77</v>
      </c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</row>
    <row r="84" spans="1:19" x14ac:dyDescent="0.25">
      <c r="A84" s="50">
        <v>78</v>
      </c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</row>
    <row r="85" spans="1:19" x14ac:dyDescent="0.25">
      <c r="A85" s="50">
        <v>79</v>
      </c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</row>
    <row r="86" spans="1:19" x14ac:dyDescent="0.25">
      <c r="A86" s="50">
        <v>80</v>
      </c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</row>
    <row r="87" spans="1:19" x14ac:dyDescent="0.25">
      <c r="A87" s="50">
        <v>81</v>
      </c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</row>
    <row r="88" spans="1:19" x14ac:dyDescent="0.25">
      <c r="A88" s="50">
        <v>82</v>
      </c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</row>
    <row r="89" spans="1:19" x14ac:dyDescent="0.25">
      <c r="A89" s="50">
        <v>83</v>
      </c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</row>
    <row r="90" spans="1:19" x14ac:dyDescent="0.25">
      <c r="A90" s="50">
        <v>84</v>
      </c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</row>
    <row r="91" spans="1:19" x14ac:dyDescent="0.25">
      <c r="A91" s="50">
        <v>85</v>
      </c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</row>
    <row r="92" spans="1:19" x14ac:dyDescent="0.25">
      <c r="A92" s="50">
        <v>86</v>
      </c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</row>
    <row r="93" spans="1:19" x14ac:dyDescent="0.25">
      <c r="A93" s="50">
        <v>87</v>
      </c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</row>
    <row r="94" spans="1:19" x14ac:dyDescent="0.25">
      <c r="A94" s="50">
        <v>88</v>
      </c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</row>
    <row r="95" spans="1:19" x14ac:dyDescent="0.25">
      <c r="A95" s="50">
        <v>89</v>
      </c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</row>
    <row r="96" spans="1:19" x14ac:dyDescent="0.25">
      <c r="A96" s="50">
        <v>90</v>
      </c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</row>
    <row r="97" spans="1:19" x14ac:dyDescent="0.25">
      <c r="A97" s="50">
        <v>91</v>
      </c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</row>
    <row r="98" spans="1:19" x14ac:dyDescent="0.25">
      <c r="A98" s="50">
        <v>92</v>
      </c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</row>
    <row r="99" spans="1:19" x14ac:dyDescent="0.25">
      <c r="A99" s="50">
        <v>93</v>
      </c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</row>
    <row r="100" spans="1:19" x14ac:dyDescent="0.25">
      <c r="A100" s="50">
        <v>94</v>
      </c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</row>
    <row r="101" spans="1:19" x14ac:dyDescent="0.25">
      <c r="A101" s="50">
        <v>95</v>
      </c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</row>
    <row r="102" spans="1:19" x14ac:dyDescent="0.25">
      <c r="A102" s="50">
        <v>96</v>
      </c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</row>
    <row r="103" spans="1:19" x14ac:dyDescent="0.25">
      <c r="A103" s="50">
        <v>97</v>
      </c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</row>
    <row r="104" spans="1:19" x14ac:dyDescent="0.25">
      <c r="A104" s="50">
        <v>98</v>
      </c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</row>
    <row r="105" spans="1:19" x14ac:dyDescent="0.25">
      <c r="A105" s="50">
        <v>99</v>
      </c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</row>
    <row r="106" spans="1:19" x14ac:dyDescent="0.25">
      <c r="A106" s="50">
        <v>100</v>
      </c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</row>
    <row r="107" spans="1:19" x14ac:dyDescent="0.25">
      <c r="A107" s="50">
        <v>101</v>
      </c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</row>
    <row r="108" spans="1:19" x14ac:dyDescent="0.25">
      <c r="A108" s="50">
        <v>102</v>
      </c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</row>
    <row r="109" spans="1:19" x14ac:dyDescent="0.25">
      <c r="A109" s="50">
        <v>103</v>
      </c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</row>
    <row r="110" spans="1:19" x14ac:dyDescent="0.25">
      <c r="A110" s="50">
        <v>104</v>
      </c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</row>
    <row r="111" spans="1:19" x14ac:dyDescent="0.25">
      <c r="A111" s="50">
        <v>105</v>
      </c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</row>
    <row r="112" spans="1:19" x14ac:dyDescent="0.25">
      <c r="A112" s="50">
        <v>106</v>
      </c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</row>
    <row r="113" spans="1:19" x14ac:dyDescent="0.25">
      <c r="A113" s="50">
        <v>107</v>
      </c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</row>
    <row r="114" spans="1:19" x14ac:dyDescent="0.25">
      <c r="A114" s="50">
        <v>108</v>
      </c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</row>
    <row r="115" spans="1:19" x14ac:dyDescent="0.25">
      <c r="A115" s="50">
        <v>109</v>
      </c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</row>
    <row r="116" spans="1:19" x14ac:dyDescent="0.25">
      <c r="A116" s="50">
        <v>110</v>
      </c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</row>
    <row r="117" spans="1:19" x14ac:dyDescent="0.25">
      <c r="A117" s="50">
        <v>111</v>
      </c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</row>
    <row r="118" spans="1:19" x14ac:dyDescent="0.25">
      <c r="A118" s="50">
        <v>112</v>
      </c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</row>
    <row r="119" spans="1:19" x14ac:dyDescent="0.25">
      <c r="A119" s="50">
        <v>113</v>
      </c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</row>
    <row r="120" spans="1:19" x14ac:dyDescent="0.25">
      <c r="A120" s="50">
        <v>114</v>
      </c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</row>
    <row r="121" spans="1:19" x14ac:dyDescent="0.25">
      <c r="A121" s="50">
        <v>115</v>
      </c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</row>
    <row r="122" spans="1:19" x14ac:dyDescent="0.25">
      <c r="A122" s="50">
        <v>116</v>
      </c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</row>
    <row r="123" spans="1:19" x14ac:dyDescent="0.25">
      <c r="A123" s="50">
        <v>117</v>
      </c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</row>
    <row r="124" spans="1:19" x14ac:dyDescent="0.25">
      <c r="A124" s="50">
        <v>118</v>
      </c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</row>
    <row r="125" spans="1:19" x14ac:dyDescent="0.25">
      <c r="A125" s="50">
        <v>119</v>
      </c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</row>
    <row r="126" spans="1:19" x14ac:dyDescent="0.25">
      <c r="A126" s="14"/>
      <c r="B126" s="32" t="s">
        <v>43</v>
      </c>
      <c r="C126" s="14">
        <f t="shared" ref="C126:S126" si="0">SUM(C7:C106)</f>
        <v>149.00699999999992</v>
      </c>
      <c r="D126" s="14">
        <f t="shared" si="0"/>
        <v>68.140000000000015</v>
      </c>
      <c r="E126" s="14">
        <f t="shared" si="0"/>
        <v>159.16</v>
      </c>
      <c r="F126" s="14">
        <f t="shared" si="0"/>
        <v>93.429999999999993</v>
      </c>
      <c r="G126" s="14">
        <f t="shared" si="0"/>
        <v>69.929999999999993</v>
      </c>
      <c r="H126" s="14">
        <f t="shared" si="0"/>
        <v>137.20000000000002</v>
      </c>
      <c r="I126" s="14">
        <f t="shared" si="0"/>
        <v>0</v>
      </c>
      <c r="J126" s="14">
        <f t="shared" si="0"/>
        <v>0</v>
      </c>
      <c r="K126" s="14">
        <f t="shared" si="0"/>
        <v>0</v>
      </c>
      <c r="L126" s="14">
        <f t="shared" si="0"/>
        <v>0</v>
      </c>
      <c r="M126" s="14">
        <f t="shared" ref="M126:N126" si="1">SUM(M7:M106)</f>
        <v>0</v>
      </c>
      <c r="N126" s="14">
        <f t="shared" si="1"/>
        <v>0</v>
      </c>
      <c r="O126" s="14">
        <f t="shared" si="0"/>
        <v>2.2000000000000002</v>
      </c>
      <c r="P126" s="14">
        <f t="shared" si="0"/>
        <v>1.75</v>
      </c>
      <c r="Q126" s="14">
        <f t="shared" si="0"/>
        <v>3</v>
      </c>
      <c r="R126" s="14">
        <f t="shared" si="0"/>
        <v>2.75</v>
      </c>
      <c r="S126" s="14">
        <f t="shared" si="0"/>
        <v>3</v>
      </c>
    </row>
    <row r="127" spans="1:19" x14ac:dyDescent="0.25">
      <c r="A127" s="14"/>
      <c r="B127" s="12" t="s">
        <v>44</v>
      </c>
      <c r="C127" s="14">
        <f t="shared" ref="C127:S127" si="2">COUNTA(C7:C106)</f>
        <v>56</v>
      </c>
      <c r="D127" s="14">
        <f t="shared" si="2"/>
        <v>37</v>
      </c>
      <c r="E127" s="14">
        <f t="shared" si="2"/>
        <v>55</v>
      </c>
      <c r="F127" s="14">
        <f t="shared" si="2"/>
        <v>34</v>
      </c>
      <c r="G127" s="14">
        <f t="shared" si="2"/>
        <v>27</v>
      </c>
      <c r="H127" s="14">
        <f t="shared" si="2"/>
        <v>47</v>
      </c>
      <c r="I127" s="14">
        <f t="shared" si="2"/>
        <v>0</v>
      </c>
      <c r="J127" s="14">
        <f t="shared" si="2"/>
        <v>0</v>
      </c>
      <c r="K127" s="14">
        <f t="shared" si="2"/>
        <v>0</v>
      </c>
      <c r="L127" s="14">
        <f t="shared" si="2"/>
        <v>0</v>
      </c>
      <c r="M127" s="14">
        <f t="shared" ref="M127:N127" si="3">COUNTA(M7:M106)</f>
        <v>0</v>
      </c>
      <c r="N127" s="14">
        <f t="shared" si="3"/>
        <v>0</v>
      </c>
      <c r="O127" s="14">
        <f t="shared" si="2"/>
        <v>1</v>
      </c>
      <c r="P127" s="14">
        <f t="shared" si="2"/>
        <v>1</v>
      </c>
      <c r="Q127" s="14">
        <f t="shared" si="2"/>
        <v>1</v>
      </c>
      <c r="R127" s="14">
        <f t="shared" si="2"/>
        <v>1</v>
      </c>
      <c r="S127" s="14">
        <f t="shared" si="2"/>
        <v>1</v>
      </c>
    </row>
    <row r="128" spans="1:19" x14ac:dyDescent="0.25">
      <c r="A128" s="14"/>
      <c r="B128" s="12" t="s">
        <v>45</v>
      </c>
      <c r="C128" s="14">
        <f>C126/C127</f>
        <v>2.6608392857142844</v>
      </c>
      <c r="D128" s="14">
        <f t="shared" ref="D128:S128" si="4">D126/D127</f>
        <v>1.8416216216216221</v>
      </c>
      <c r="E128" s="14">
        <f t="shared" si="4"/>
        <v>2.8938181818181818</v>
      </c>
      <c r="F128" s="14">
        <f t="shared" si="4"/>
        <v>2.7479411764705879</v>
      </c>
      <c r="G128" s="14">
        <f t="shared" si="4"/>
        <v>2.59</v>
      </c>
      <c r="H128" s="14">
        <f t="shared" si="4"/>
        <v>2.9191489361702132</v>
      </c>
      <c r="I128" s="14" t="e">
        <f t="shared" si="4"/>
        <v>#DIV/0!</v>
      </c>
      <c r="J128" s="14" t="e">
        <f t="shared" si="4"/>
        <v>#DIV/0!</v>
      </c>
      <c r="K128" s="14" t="e">
        <f t="shared" si="4"/>
        <v>#DIV/0!</v>
      </c>
      <c r="L128" s="14" t="e">
        <f t="shared" si="4"/>
        <v>#DIV/0!</v>
      </c>
      <c r="M128" s="14" t="e">
        <f t="shared" ref="M128:N128" si="5">M126/M127</f>
        <v>#DIV/0!</v>
      </c>
      <c r="N128" s="14" t="e">
        <f t="shared" si="5"/>
        <v>#DIV/0!</v>
      </c>
      <c r="O128" s="14">
        <f t="shared" si="4"/>
        <v>2.2000000000000002</v>
      </c>
      <c r="P128" s="14">
        <f t="shared" si="4"/>
        <v>1.75</v>
      </c>
      <c r="Q128" s="14">
        <f t="shared" si="4"/>
        <v>3</v>
      </c>
      <c r="R128" s="14">
        <f t="shared" si="4"/>
        <v>2.75</v>
      </c>
      <c r="S128" s="14">
        <f t="shared" si="4"/>
        <v>3</v>
      </c>
    </row>
    <row r="129" spans="1:22" x14ac:dyDescent="0.25">
      <c r="A129" s="14"/>
      <c r="B129" s="12" t="s">
        <v>46</v>
      </c>
      <c r="C129" s="14">
        <f t="shared" ref="C129:S129" si="6">C344</f>
        <v>2.8380952380952382</v>
      </c>
      <c r="D129" s="14">
        <f t="shared" si="6"/>
        <v>2.8071428571428569</v>
      </c>
      <c r="E129" s="14">
        <f t="shared" si="6"/>
        <v>2.8444444444444446</v>
      </c>
      <c r="F129" s="14">
        <f t="shared" si="6"/>
        <v>3.2666666666666671</v>
      </c>
      <c r="G129" s="14">
        <f t="shared" si="6"/>
        <v>4.0444444444444443</v>
      </c>
      <c r="H129" s="14">
        <f t="shared" si="6"/>
        <v>3.4666666666666668</v>
      </c>
      <c r="I129" s="14">
        <f t="shared" si="6"/>
        <v>3.2666666666666671</v>
      </c>
      <c r="J129" s="14">
        <f t="shared" si="6"/>
        <v>3.088888888888889</v>
      </c>
      <c r="K129" s="14">
        <f t="shared" si="6"/>
        <v>3.0222222222222221</v>
      </c>
      <c r="L129" s="14">
        <f t="shared" si="6"/>
        <v>4.6000000000000005</v>
      </c>
      <c r="M129" s="14">
        <f t="shared" si="6"/>
        <v>4.6444444444444448</v>
      </c>
      <c r="N129" s="14">
        <f t="shared" si="6"/>
        <v>3.1904761904761902</v>
      </c>
      <c r="O129" s="14">
        <f t="shared" si="6"/>
        <v>2.7428571428571429</v>
      </c>
      <c r="P129" s="14">
        <f t="shared" si="6"/>
        <v>2.7428571428571429</v>
      </c>
      <c r="Q129" s="14">
        <f t="shared" si="6"/>
        <v>4.5714285714285712</v>
      </c>
      <c r="R129" s="14">
        <f t="shared" si="6"/>
        <v>4.5714285714285712</v>
      </c>
      <c r="S129" s="14">
        <f t="shared" si="6"/>
        <v>2.5904761904761906</v>
      </c>
    </row>
    <row r="130" spans="1:22" ht="30" x14ac:dyDescent="0.25">
      <c r="A130" s="14"/>
      <c r="B130" s="33" t="s">
        <v>47</v>
      </c>
      <c r="C130" s="34">
        <f xml:space="preserve"> 0.8*C128+0.2*C129</f>
        <v>2.6962904761904749</v>
      </c>
      <c r="D130" s="34">
        <f t="shared" ref="D130:P130" si="7" xml:space="preserve"> 0.8*D128+0.2*D129</f>
        <v>2.0347258687258689</v>
      </c>
      <c r="E130" s="34">
        <f t="shared" si="7"/>
        <v>2.8839434343434345</v>
      </c>
      <c r="F130" s="34">
        <f t="shared" si="7"/>
        <v>2.8516862745098037</v>
      </c>
      <c r="G130" s="34">
        <f t="shared" si="7"/>
        <v>2.8808888888888888</v>
      </c>
      <c r="H130" s="34">
        <f t="shared" si="7"/>
        <v>3.028652482269504</v>
      </c>
      <c r="I130" s="34" t="e">
        <f t="shared" si="7"/>
        <v>#DIV/0!</v>
      </c>
      <c r="J130" s="34" t="e">
        <f t="shared" si="7"/>
        <v>#DIV/0!</v>
      </c>
      <c r="K130" s="34" t="e">
        <f t="shared" si="7"/>
        <v>#DIV/0!</v>
      </c>
      <c r="L130" s="34" t="e">
        <f t="shared" si="7"/>
        <v>#DIV/0!</v>
      </c>
      <c r="M130" s="34" t="e">
        <f t="shared" si="7"/>
        <v>#DIV/0!</v>
      </c>
      <c r="N130" s="34" t="e">
        <f t="shared" si="7"/>
        <v>#DIV/0!</v>
      </c>
      <c r="O130" s="34">
        <f t="shared" si="7"/>
        <v>2.3085714285714287</v>
      </c>
      <c r="P130" s="34">
        <f t="shared" si="7"/>
        <v>1.9485714285714288</v>
      </c>
      <c r="Q130" s="34">
        <f t="shared" ref="Q130:S130" si="8" xml:space="preserve"> 0.8*Q128+0.2*Q129</f>
        <v>3.3142857142857145</v>
      </c>
      <c r="R130" s="34">
        <f t="shared" si="8"/>
        <v>3.1142857142857143</v>
      </c>
      <c r="S130" s="34">
        <f t="shared" si="8"/>
        <v>2.9180952380952387</v>
      </c>
    </row>
    <row r="131" spans="1:22" x14ac:dyDescent="0.25">
      <c r="B131" s="7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</row>
    <row r="132" spans="1:22" x14ac:dyDescent="0.25">
      <c r="B132" s="7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</row>
    <row r="134" spans="1:22" s="9" customFormat="1" ht="31.5" x14ac:dyDescent="0.5">
      <c r="A134" s="85" t="s">
        <v>48</v>
      </c>
      <c r="B134" s="85"/>
      <c r="C134" s="85"/>
      <c r="D134" s="85"/>
      <c r="E134" s="85"/>
      <c r="F134" s="85"/>
      <c r="G134" s="85"/>
      <c r="H134" s="85"/>
      <c r="I134" s="85"/>
      <c r="J134" s="85"/>
      <c r="K134" s="85"/>
      <c r="L134" s="85"/>
      <c r="M134" s="85"/>
      <c r="N134" s="85"/>
      <c r="O134" s="85"/>
      <c r="P134" s="85"/>
      <c r="Q134" s="85"/>
      <c r="R134" s="85"/>
      <c r="S134" s="85"/>
    </row>
    <row r="135" spans="1:22" ht="21.75" thickBot="1" x14ac:dyDescent="0.4">
      <c r="A135" s="86" t="s">
        <v>59</v>
      </c>
      <c r="B135" s="86"/>
      <c r="C135" s="86"/>
      <c r="D135" s="86"/>
      <c r="E135" s="86"/>
      <c r="F135" s="86"/>
      <c r="G135" s="86"/>
      <c r="H135" s="86"/>
      <c r="I135" s="86"/>
      <c r="J135" s="86"/>
      <c r="K135" s="86"/>
      <c r="L135" s="86"/>
      <c r="M135" s="86"/>
      <c r="N135" s="86"/>
      <c r="O135" s="86"/>
      <c r="P135" s="86"/>
      <c r="Q135" s="86"/>
      <c r="R135" s="86"/>
      <c r="S135" s="86"/>
    </row>
    <row r="136" spans="1:22" x14ac:dyDescent="0.25">
      <c r="A136" s="66"/>
      <c r="B136" s="67"/>
      <c r="C136" s="67"/>
      <c r="D136" s="67"/>
      <c r="E136" s="67"/>
      <c r="F136" s="67" t="s">
        <v>55</v>
      </c>
      <c r="G136" s="68">
        <v>15</v>
      </c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</row>
    <row r="137" spans="1:22" s="13" customFormat="1" x14ac:dyDescent="0.25">
      <c r="A137" s="69" t="s">
        <v>42</v>
      </c>
      <c r="B137" s="12" t="s">
        <v>49</v>
      </c>
      <c r="C137" s="12" t="s">
        <v>50</v>
      </c>
      <c r="D137" s="12" t="s">
        <v>52</v>
      </c>
      <c r="E137" s="12" t="s">
        <v>53</v>
      </c>
      <c r="F137" s="12" t="s">
        <v>54</v>
      </c>
      <c r="G137" s="52" t="s">
        <v>56</v>
      </c>
      <c r="P137" s="12" t="s">
        <v>42</v>
      </c>
      <c r="Q137" s="12" t="s">
        <v>49</v>
      </c>
      <c r="R137" s="12" t="s">
        <v>51</v>
      </c>
      <c r="S137" s="12" t="s">
        <v>52</v>
      </c>
      <c r="T137" s="12" t="s">
        <v>53</v>
      </c>
      <c r="U137" s="12" t="s">
        <v>54</v>
      </c>
      <c r="V137" s="12" t="s">
        <v>56</v>
      </c>
    </row>
    <row r="138" spans="1:22" x14ac:dyDescent="0.25">
      <c r="A138" s="70">
        <v>1</v>
      </c>
      <c r="B138" s="50" t="s">
        <v>140</v>
      </c>
      <c r="C138" s="50">
        <v>1</v>
      </c>
      <c r="D138" s="50">
        <v>7</v>
      </c>
      <c r="E138" s="50">
        <v>5</v>
      </c>
      <c r="F138" s="50">
        <v>3</v>
      </c>
      <c r="G138" s="53">
        <f xml:space="preserve"> (3*D138+2*E138+F138)/G136</f>
        <v>2.2666666666666666</v>
      </c>
      <c r="P138" s="14">
        <v>1</v>
      </c>
      <c r="Q138" s="50"/>
      <c r="R138" s="50">
        <v>1</v>
      </c>
      <c r="S138" s="50">
        <v>2</v>
      </c>
      <c r="T138" s="50">
        <v>3</v>
      </c>
      <c r="U138" s="50">
        <v>5</v>
      </c>
      <c r="V138" s="14">
        <f xml:space="preserve"> (3*S138+2*T138+U138)/G136</f>
        <v>1.1333333333333333</v>
      </c>
    </row>
    <row r="139" spans="1:22" x14ac:dyDescent="0.25">
      <c r="A139" s="70">
        <v>2</v>
      </c>
      <c r="B139" s="50" t="s">
        <v>139</v>
      </c>
      <c r="C139" s="50">
        <v>2</v>
      </c>
      <c r="D139" s="50">
        <v>4</v>
      </c>
      <c r="E139" s="50">
        <v>5</v>
      </c>
      <c r="F139" s="50">
        <v>2</v>
      </c>
      <c r="G139" s="53">
        <f xml:space="preserve"> (3*D139+2*E139+F139)/G136</f>
        <v>1.6</v>
      </c>
      <c r="P139" s="14">
        <v>2</v>
      </c>
      <c r="Q139" s="50"/>
      <c r="R139" s="50">
        <v>1</v>
      </c>
      <c r="S139" s="50">
        <v>1</v>
      </c>
      <c r="T139" s="50">
        <v>6</v>
      </c>
      <c r="U139" s="50">
        <v>3</v>
      </c>
      <c r="V139" s="14">
        <f xml:space="preserve"> (3*S139+2*T139+U139)/G136</f>
        <v>1.2</v>
      </c>
    </row>
    <row r="140" spans="1:22" x14ac:dyDescent="0.25">
      <c r="A140" s="70">
        <v>3</v>
      </c>
      <c r="B140" s="50" t="s">
        <v>141</v>
      </c>
      <c r="C140" s="50">
        <v>3</v>
      </c>
      <c r="D140" s="50">
        <v>6</v>
      </c>
      <c r="E140" s="50">
        <v>3</v>
      </c>
      <c r="F140" s="50">
        <v>2</v>
      </c>
      <c r="G140" s="53">
        <f xml:space="preserve"> (3*D140+2*E140+F140)/G136</f>
        <v>1.7333333333333334</v>
      </c>
      <c r="P140" s="14">
        <v>3</v>
      </c>
      <c r="Q140" s="50"/>
      <c r="R140" s="50">
        <v>3</v>
      </c>
      <c r="S140" s="50">
        <v>1</v>
      </c>
      <c r="T140" s="50">
        <v>6</v>
      </c>
      <c r="U140" s="50">
        <v>3</v>
      </c>
      <c r="V140" s="14">
        <f xml:space="preserve"> (3*S140+2*T140+U140)/G136</f>
        <v>1.2</v>
      </c>
    </row>
    <row r="141" spans="1:22" x14ac:dyDescent="0.25">
      <c r="A141" s="70">
        <v>4</v>
      </c>
      <c r="B141" s="50" t="s">
        <v>142</v>
      </c>
      <c r="C141" s="50">
        <v>4</v>
      </c>
      <c r="D141" s="50">
        <v>6</v>
      </c>
      <c r="E141" s="50">
        <v>4</v>
      </c>
      <c r="F141" s="50">
        <v>1</v>
      </c>
      <c r="G141" s="53">
        <f xml:space="preserve"> (3*D141+2*E141+F141)/G136</f>
        <v>1.8</v>
      </c>
      <c r="P141" s="14">
        <v>4</v>
      </c>
      <c r="Q141" s="50"/>
      <c r="R141" s="50">
        <v>3</v>
      </c>
      <c r="S141" s="50">
        <v>1</v>
      </c>
      <c r="T141" s="50">
        <v>6</v>
      </c>
      <c r="U141" s="50">
        <v>3</v>
      </c>
      <c r="V141" s="14">
        <f xml:space="preserve"> (3*S141+2*T141+U141)/G136</f>
        <v>1.2</v>
      </c>
    </row>
    <row r="142" spans="1:22" x14ac:dyDescent="0.25">
      <c r="A142" s="70">
        <v>5</v>
      </c>
      <c r="B142" s="50" t="s">
        <v>143</v>
      </c>
      <c r="C142" s="50">
        <v>5</v>
      </c>
      <c r="D142" s="50">
        <v>5</v>
      </c>
      <c r="E142" s="50">
        <v>4</v>
      </c>
      <c r="F142" s="50">
        <v>3</v>
      </c>
      <c r="G142" s="53">
        <f>(3*D142+2*E142+F142)/G136</f>
        <v>1.7333333333333334</v>
      </c>
      <c r="P142" s="14">
        <v>5</v>
      </c>
      <c r="Q142" s="50"/>
      <c r="R142" s="50">
        <v>5</v>
      </c>
      <c r="S142" s="50">
        <v>1</v>
      </c>
      <c r="T142" s="50">
        <v>6</v>
      </c>
      <c r="U142" s="50">
        <v>3</v>
      </c>
      <c r="V142" s="14">
        <f xml:space="preserve"> (3*S142+2*T142+U142)/G136</f>
        <v>1.2</v>
      </c>
    </row>
    <row r="143" spans="1:22" x14ac:dyDescent="0.25">
      <c r="A143" s="70">
        <v>6</v>
      </c>
      <c r="B143" s="50" t="s">
        <v>144</v>
      </c>
      <c r="C143" s="50">
        <v>6</v>
      </c>
      <c r="D143" s="50">
        <v>8</v>
      </c>
      <c r="E143" s="50">
        <v>5</v>
      </c>
      <c r="F143" s="50">
        <v>2</v>
      </c>
      <c r="G143" s="53">
        <f xml:space="preserve"> (3*D143+2*E143+F143)/G136</f>
        <v>2.4</v>
      </c>
      <c r="P143" s="14">
        <v>6</v>
      </c>
      <c r="Q143" s="50"/>
      <c r="R143" s="50">
        <v>4</v>
      </c>
      <c r="S143" s="50">
        <v>2</v>
      </c>
      <c r="T143" s="50">
        <v>6</v>
      </c>
      <c r="U143" s="50">
        <v>2</v>
      </c>
      <c r="V143" s="14">
        <f xml:space="preserve"> (3*S143+2*T143+U143)/G136</f>
        <v>1.3333333333333333</v>
      </c>
    </row>
    <row r="144" spans="1:22" x14ac:dyDescent="0.25">
      <c r="A144" s="70">
        <v>7</v>
      </c>
      <c r="B144" s="50" t="s">
        <v>145</v>
      </c>
      <c r="C144" s="50">
        <v>7</v>
      </c>
      <c r="D144" s="50">
        <v>10</v>
      </c>
      <c r="E144" s="50">
        <v>4</v>
      </c>
      <c r="F144" s="50">
        <v>1</v>
      </c>
      <c r="G144" s="53">
        <f xml:space="preserve"> (3*D144+2*E144+F144)/G136</f>
        <v>2.6</v>
      </c>
      <c r="P144" s="14">
        <v>7</v>
      </c>
      <c r="Q144" s="50"/>
      <c r="R144" s="50">
        <v>2</v>
      </c>
      <c r="S144" s="50">
        <v>10</v>
      </c>
      <c r="T144" s="50">
        <v>0</v>
      </c>
      <c r="U144" s="50">
        <v>0</v>
      </c>
      <c r="V144" s="14">
        <f xml:space="preserve"> (3*S144+2*T144+U144)/G136</f>
        <v>2</v>
      </c>
    </row>
    <row r="145" spans="1:26" x14ac:dyDescent="0.25">
      <c r="A145" s="70">
        <v>8</v>
      </c>
      <c r="B145" s="50" t="s">
        <v>146</v>
      </c>
      <c r="C145" s="50">
        <v>6</v>
      </c>
      <c r="D145" s="50">
        <v>7</v>
      </c>
      <c r="E145" s="50">
        <v>4</v>
      </c>
      <c r="F145" s="50">
        <v>2</v>
      </c>
      <c r="G145" s="53">
        <f xml:space="preserve"> (3*D145+2*E145+F145)/G136</f>
        <v>2.0666666666666669</v>
      </c>
      <c r="P145" s="14">
        <v>8</v>
      </c>
      <c r="Q145" s="50"/>
      <c r="R145" s="50">
        <v>5</v>
      </c>
      <c r="S145" s="50">
        <v>1</v>
      </c>
      <c r="T145" s="50">
        <v>6</v>
      </c>
      <c r="U145" s="50">
        <v>3</v>
      </c>
      <c r="V145" s="14">
        <f xml:space="preserve"> (3*S145+2*T145+U145)/G136</f>
        <v>1.2</v>
      </c>
    </row>
    <row r="146" spans="1:26" x14ac:dyDescent="0.25">
      <c r="A146" s="70">
        <v>9</v>
      </c>
      <c r="B146" s="50" t="s">
        <v>147</v>
      </c>
      <c r="C146" s="50">
        <v>1</v>
      </c>
      <c r="D146" s="50">
        <v>6</v>
      </c>
      <c r="E146" s="50">
        <v>4</v>
      </c>
      <c r="F146" s="50">
        <v>2</v>
      </c>
      <c r="G146" s="53">
        <f xml:space="preserve"> (3*D146+2*E146+F146)/G136</f>
        <v>1.8666666666666667</v>
      </c>
      <c r="P146" s="14">
        <v>9</v>
      </c>
      <c r="Q146" s="50"/>
      <c r="R146" s="50">
        <v>2</v>
      </c>
      <c r="S146" s="50">
        <v>1</v>
      </c>
      <c r="T146" s="50">
        <v>6</v>
      </c>
      <c r="U146" s="50">
        <v>3</v>
      </c>
      <c r="V146" s="14">
        <f xml:space="preserve"> (3*S146+2*T146+U146)/G136</f>
        <v>1.2</v>
      </c>
    </row>
    <row r="147" spans="1:26" x14ac:dyDescent="0.25">
      <c r="A147" s="70">
        <v>10</v>
      </c>
      <c r="B147" s="50" t="s">
        <v>148</v>
      </c>
      <c r="C147" s="50">
        <v>2</v>
      </c>
      <c r="D147" s="50">
        <v>6</v>
      </c>
      <c r="E147" s="50">
        <v>4</v>
      </c>
      <c r="F147" s="50">
        <v>1</v>
      </c>
      <c r="G147" s="53">
        <f xml:space="preserve"> (3*D147+2*E147+F147)/G136</f>
        <v>1.8</v>
      </c>
      <c r="P147" s="14">
        <v>10</v>
      </c>
      <c r="Q147" s="50"/>
      <c r="R147" s="50"/>
      <c r="S147" s="50"/>
      <c r="T147" s="50"/>
      <c r="U147" s="50"/>
      <c r="V147" s="14">
        <f xml:space="preserve"> (3*S147+2*T147+U147)/G136</f>
        <v>0</v>
      </c>
    </row>
    <row r="148" spans="1:26" x14ac:dyDescent="0.25">
      <c r="A148" s="70">
        <v>11</v>
      </c>
      <c r="B148" s="50" t="s">
        <v>149</v>
      </c>
      <c r="C148" s="50">
        <v>3</v>
      </c>
      <c r="D148" s="50">
        <v>7</v>
      </c>
      <c r="E148" s="50">
        <v>3</v>
      </c>
      <c r="F148" s="50">
        <v>2</v>
      </c>
      <c r="G148" s="53">
        <f xml:space="preserve"> (3*D148+2*E148+F148)/G136</f>
        <v>1.9333333333333333</v>
      </c>
      <c r="P148" s="14">
        <v>11</v>
      </c>
      <c r="Q148" s="50"/>
      <c r="R148" s="50"/>
      <c r="S148" s="50"/>
      <c r="T148" s="50"/>
      <c r="U148" s="50"/>
      <c r="V148" s="14">
        <f xml:space="preserve"> (3*S148+2*T148+U148)/G136</f>
        <v>0</v>
      </c>
    </row>
    <row r="149" spans="1:26" ht="15.75" thickBot="1" x14ac:dyDescent="0.3">
      <c r="A149" s="71">
        <v>12</v>
      </c>
      <c r="B149" s="50" t="s">
        <v>150</v>
      </c>
      <c r="C149" s="50">
        <v>4</v>
      </c>
      <c r="D149" s="50">
        <v>5</v>
      </c>
      <c r="E149" s="50">
        <v>3</v>
      </c>
      <c r="F149" s="50">
        <v>2</v>
      </c>
      <c r="G149" s="72">
        <f xml:space="preserve"> (3*D149+2*E149+F149)/G136</f>
        <v>1.5333333333333334</v>
      </c>
      <c r="P149" s="14">
        <v>12</v>
      </c>
      <c r="Q149" s="50"/>
      <c r="R149" s="50">
        <v>5</v>
      </c>
      <c r="S149" s="50">
        <v>1</v>
      </c>
      <c r="T149" s="50">
        <v>6</v>
      </c>
      <c r="U149" s="50">
        <v>3</v>
      </c>
      <c r="V149" s="14">
        <f xml:space="preserve"> (3*S149+2*T149+U149)/G136</f>
        <v>1.2</v>
      </c>
    </row>
    <row r="150" spans="1:26" x14ac:dyDescent="0.25">
      <c r="D150" s="87"/>
      <c r="E150" s="87"/>
    </row>
    <row r="151" spans="1:26" ht="15.75" thickBot="1" x14ac:dyDescent="0.3">
      <c r="A151" s="15"/>
      <c r="B151" s="15"/>
      <c r="C151" s="15"/>
      <c r="D151" s="15"/>
      <c r="E151" s="15"/>
      <c r="F151" s="15"/>
      <c r="G151" s="15"/>
      <c r="H151" s="15"/>
      <c r="I151" s="15"/>
      <c r="J151" s="15"/>
      <c r="K151" s="15"/>
      <c r="L151" s="16"/>
      <c r="M151" s="16"/>
      <c r="N151" s="16"/>
    </row>
    <row r="152" spans="1:26" ht="16.5" customHeight="1" thickBot="1" x14ac:dyDescent="0.3">
      <c r="A152" s="17"/>
      <c r="B152" s="17"/>
      <c r="C152" s="17"/>
      <c r="D152" s="17"/>
      <c r="E152" s="17"/>
      <c r="F152" s="17"/>
      <c r="G152" s="18"/>
      <c r="H152" s="18"/>
      <c r="I152" s="17"/>
      <c r="J152" s="17"/>
      <c r="K152" s="17"/>
      <c r="L152" s="19"/>
      <c r="M152" s="19"/>
      <c r="N152" s="19"/>
      <c r="Q152" s="94" t="s">
        <v>70</v>
      </c>
      <c r="R152" s="95"/>
      <c r="S152" s="95"/>
      <c r="T152" s="95"/>
      <c r="U152" s="95"/>
      <c r="V152" s="96"/>
    </row>
    <row r="153" spans="1:26" ht="19.5" thickBot="1" x14ac:dyDescent="0.35">
      <c r="A153" s="17"/>
      <c r="B153" s="88" t="s">
        <v>69</v>
      </c>
      <c r="C153" s="89"/>
      <c r="D153" s="89"/>
      <c r="E153" s="89"/>
      <c r="F153" s="89"/>
      <c r="G153" s="89"/>
      <c r="H153" s="89"/>
      <c r="I153" s="89"/>
      <c r="J153" s="89"/>
      <c r="K153" s="89"/>
      <c r="L153" s="89"/>
      <c r="M153" s="89"/>
      <c r="N153" s="90"/>
      <c r="O153" s="63"/>
      <c r="Q153" s="97"/>
      <c r="R153" s="98"/>
      <c r="S153" s="98"/>
      <c r="T153" s="98"/>
      <c r="U153" s="98"/>
      <c r="V153" s="99"/>
      <c r="W153" s="17"/>
      <c r="X153" s="17"/>
      <c r="Y153" s="17"/>
      <c r="Z153" s="19"/>
    </row>
    <row r="154" spans="1:26" x14ac:dyDescent="0.25">
      <c r="A154" s="17"/>
      <c r="B154" s="22"/>
      <c r="C154" s="23" t="s">
        <v>11</v>
      </c>
      <c r="D154" s="23" t="s">
        <v>12</v>
      </c>
      <c r="E154" s="23" t="s">
        <v>13</v>
      </c>
      <c r="F154" s="23" t="s">
        <v>14</v>
      </c>
      <c r="G154" s="23" t="s">
        <v>15</v>
      </c>
      <c r="H154" s="23" t="s">
        <v>16</v>
      </c>
      <c r="I154" s="23" t="s">
        <v>17</v>
      </c>
      <c r="J154" s="23" t="s">
        <v>18</v>
      </c>
      <c r="K154" s="23" t="s">
        <v>19</v>
      </c>
      <c r="L154" s="23" t="s">
        <v>20</v>
      </c>
      <c r="M154" s="61" t="s">
        <v>73</v>
      </c>
      <c r="N154" s="62" t="s">
        <v>74</v>
      </c>
      <c r="Q154" s="20"/>
      <c r="R154" s="21" t="s">
        <v>21</v>
      </c>
      <c r="S154" s="21" t="s">
        <v>22</v>
      </c>
      <c r="T154" s="21" t="s">
        <v>23</v>
      </c>
      <c r="U154" s="21" t="s">
        <v>24</v>
      </c>
      <c r="V154" s="77" t="s">
        <v>25</v>
      </c>
    </row>
    <row r="155" spans="1:26" x14ac:dyDescent="0.25">
      <c r="A155" s="17"/>
      <c r="B155" s="24" t="s">
        <v>0</v>
      </c>
      <c r="C155" s="5" t="s">
        <v>58</v>
      </c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4"/>
      <c r="Q155" s="24" t="s">
        <v>0</v>
      </c>
      <c r="R155" s="5"/>
      <c r="S155" s="5"/>
      <c r="T155" s="5"/>
      <c r="U155" s="5"/>
      <c r="V155" s="25" t="s">
        <v>57</v>
      </c>
    </row>
    <row r="156" spans="1:26" x14ac:dyDescent="0.25">
      <c r="A156" s="17"/>
      <c r="B156" s="24" t="s">
        <v>1</v>
      </c>
      <c r="C156" s="5"/>
      <c r="D156" s="5" t="s">
        <v>58</v>
      </c>
      <c r="E156" s="5"/>
      <c r="F156" s="5"/>
      <c r="G156" s="5"/>
      <c r="H156" s="5"/>
      <c r="I156" s="5"/>
      <c r="J156" s="5"/>
      <c r="K156" s="5"/>
      <c r="L156" s="5"/>
      <c r="M156" s="5"/>
      <c r="N156" s="54"/>
      <c r="P156" s="17"/>
      <c r="Q156" s="24" t="s">
        <v>1</v>
      </c>
      <c r="R156" s="5" t="s">
        <v>57</v>
      </c>
      <c r="S156" s="5"/>
      <c r="T156" s="5"/>
      <c r="U156" s="5"/>
      <c r="V156" s="25"/>
    </row>
    <row r="157" spans="1:26" x14ac:dyDescent="0.25">
      <c r="A157" s="17"/>
      <c r="B157" s="24" t="s">
        <v>2</v>
      </c>
      <c r="C157" s="5"/>
      <c r="D157" s="5"/>
      <c r="E157" s="5" t="s">
        <v>58</v>
      </c>
      <c r="F157" s="5"/>
      <c r="G157" s="5"/>
      <c r="H157" s="5"/>
      <c r="I157" s="5"/>
      <c r="J157" s="5"/>
      <c r="K157" s="5"/>
      <c r="L157" s="51"/>
      <c r="M157" s="51"/>
      <c r="N157" s="54"/>
      <c r="P157" s="17"/>
      <c r="Q157" s="24" t="s">
        <v>2</v>
      </c>
      <c r="R157" s="5"/>
      <c r="S157" s="5"/>
      <c r="T157" s="5"/>
      <c r="U157" s="5"/>
      <c r="V157" s="25"/>
    </row>
    <row r="158" spans="1:26" x14ac:dyDescent="0.25">
      <c r="A158" s="17"/>
      <c r="B158" s="24" t="s">
        <v>3</v>
      </c>
      <c r="C158" s="5"/>
      <c r="D158" s="5"/>
      <c r="E158" s="5"/>
      <c r="F158" s="5" t="s">
        <v>58</v>
      </c>
      <c r="G158" s="5"/>
      <c r="H158" s="5"/>
      <c r="I158" s="5"/>
      <c r="J158" s="5"/>
      <c r="K158" s="5"/>
      <c r="L158" s="51"/>
      <c r="M158" s="51"/>
      <c r="N158" s="54"/>
      <c r="P158" s="17"/>
      <c r="Q158" s="24" t="s">
        <v>3</v>
      </c>
      <c r="R158" s="5"/>
      <c r="S158" s="5"/>
      <c r="T158" s="5"/>
      <c r="U158" s="5"/>
      <c r="V158" s="25"/>
    </row>
    <row r="159" spans="1:26" x14ac:dyDescent="0.25">
      <c r="A159" s="17"/>
      <c r="B159" s="24" t="s">
        <v>4</v>
      </c>
      <c r="C159" s="5"/>
      <c r="D159" s="5"/>
      <c r="E159" s="5"/>
      <c r="F159" s="5"/>
      <c r="G159" s="5" t="s">
        <v>58</v>
      </c>
      <c r="H159" s="5"/>
      <c r="I159" s="5"/>
      <c r="J159" s="5"/>
      <c r="K159" s="5"/>
      <c r="L159" s="51"/>
      <c r="M159" s="51"/>
      <c r="N159" s="54"/>
      <c r="P159" s="17"/>
      <c r="Q159" s="24" t="s">
        <v>4</v>
      </c>
      <c r="R159" s="5"/>
      <c r="S159" s="5" t="s">
        <v>57</v>
      </c>
      <c r="T159" s="5"/>
      <c r="U159" s="5"/>
      <c r="V159" s="25"/>
    </row>
    <row r="160" spans="1:26" x14ac:dyDescent="0.25">
      <c r="A160" s="17"/>
      <c r="B160" s="24" t="s">
        <v>5</v>
      </c>
      <c r="C160" s="5"/>
      <c r="D160" s="5"/>
      <c r="E160" s="5"/>
      <c r="F160" s="5"/>
      <c r="G160" s="5"/>
      <c r="H160" s="5" t="s">
        <v>58</v>
      </c>
      <c r="I160" s="5"/>
      <c r="J160" s="5"/>
      <c r="K160" s="5"/>
      <c r="L160" s="51"/>
      <c r="M160" s="51"/>
      <c r="N160" s="54"/>
      <c r="P160" s="17"/>
      <c r="Q160" s="24" t="s">
        <v>5</v>
      </c>
      <c r="R160" s="5"/>
      <c r="S160" s="5"/>
      <c r="T160" s="5"/>
      <c r="U160" s="5"/>
      <c r="V160" s="25"/>
    </row>
    <row r="161" spans="1:27" x14ac:dyDescent="0.25">
      <c r="A161" s="17"/>
      <c r="B161" s="24" t="s">
        <v>6</v>
      </c>
      <c r="C161" s="5"/>
      <c r="D161" s="5"/>
      <c r="E161" s="5"/>
      <c r="F161" s="5"/>
      <c r="G161" s="5"/>
      <c r="H161" s="5"/>
      <c r="I161" s="5" t="s">
        <v>58</v>
      </c>
      <c r="J161" s="5"/>
      <c r="K161" s="5"/>
      <c r="L161" s="51"/>
      <c r="M161" s="51"/>
      <c r="N161" s="54"/>
      <c r="P161" s="17"/>
      <c r="Q161" s="24" t="s">
        <v>6</v>
      </c>
      <c r="R161" s="5"/>
      <c r="S161" s="5"/>
      <c r="T161" s="5" t="s">
        <v>57</v>
      </c>
      <c r="U161" s="5" t="s">
        <v>57</v>
      </c>
      <c r="V161" s="25"/>
    </row>
    <row r="162" spans="1:27" x14ac:dyDescent="0.25">
      <c r="A162" s="17"/>
      <c r="B162" s="24" t="s">
        <v>7</v>
      </c>
      <c r="C162" s="5"/>
      <c r="D162" s="5"/>
      <c r="E162" s="5"/>
      <c r="F162" s="5"/>
      <c r="G162" s="5"/>
      <c r="H162" s="5"/>
      <c r="I162" s="5"/>
      <c r="J162" s="5" t="s">
        <v>58</v>
      </c>
      <c r="K162" s="5"/>
      <c r="L162" s="51"/>
      <c r="M162" s="51"/>
      <c r="N162" s="54"/>
      <c r="P162" s="17"/>
      <c r="Q162" s="24" t="s">
        <v>7</v>
      </c>
      <c r="R162" s="5"/>
      <c r="S162" s="5"/>
      <c r="T162" s="5"/>
      <c r="U162" s="5"/>
      <c r="V162" s="25"/>
    </row>
    <row r="163" spans="1:27" x14ac:dyDescent="0.25">
      <c r="A163" s="17"/>
      <c r="B163" s="24" t="s">
        <v>8</v>
      </c>
      <c r="C163" s="5"/>
      <c r="D163" s="5"/>
      <c r="E163" s="5"/>
      <c r="F163" s="5"/>
      <c r="G163" s="5"/>
      <c r="H163" s="5"/>
      <c r="I163" s="5"/>
      <c r="J163" s="5"/>
      <c r="K163" s="5" t="s">
        <v>58</v>
      </c>
      <c r="L163" s="51"/>
      <c r="M163" s="51"/>
      <c r="N163" s="54"/>
      <c r="P163" s="17"/>
      <c r="Q163" s="24" t="s">
        <v>8</v>
      </c>
      <c r="R163" s="5"/>
      <c r="S163" s="5"/>
      <c r="T163" s="5"/>
      <c r="U163" s="5"/>
      <c r="V163" s="25"/>
    </row>
    <row r="164" spans="1:27" x14ac:dyDescent="0.25">
      <c r="A164" s="17"/>
      <c r="B164" s="75" t="s">
        <v>9</v>
      </c>
      <c r="C164" s="5"/>
      <c r="D164" s="5"/>
      <c r="E164" s="5"/>
      <c r="F164" s="5"/>
      <c r="G164" s="5"/>
      <c r="H164" s="5"/>
      <c r="I164" s="5"/>
      <c r="J164" s="5"/>
      <c r="K164" s="5"/>
      <c r="L164" s="51" t="s">
        <v>58</v>
      </c>
      <c r="M164" s="51"/>
      <c r="N164" s="54"/>
      <c r="P164" s="17"/>
      <c r="Q164" s="24" t="s">
        <v>9</v>
      </c>
      <c r="R164" s="5"/>
      <c r="S164" s="5"/>
      <c r="T164" s="5"/>
      <c r="U164" s="5"/>
      <c r="V164" s="25"/>
    </row>
    <row r="165" spans="1:27" x14ac:dyDescent="0.25">
      <c r="A165" s="17"/>
      <c r="B165" s="24" t="s">
        <v>75</v>
      </c>
      <c r="C165" s="73"/>
      <c r="D165" s="5"/>
      <c r="E165" s="5"/>
      <c r="F165" s="5"/>
      <c r="G165" s="5"/>
      <c r="H165" s="5"/>
      <c r="I165" s="5"/>
      <c r="J165" s="5"/>
      <c r="K165" s="5"/>
      <c r="L165" s="51"/>
      <c r="M165" s="51" t="s">
        <v>58</v>
      </c>
      <c r="N165" s="54"/>
      <c r="O165" s="19"/>
      <c r="P165" s="17"/>
      <c r="Q165" s="24" t="s">
        <v>75</v>
      </c>
      <c r="R165" s="5"/>
      <c r="S165" s="5"/>
      <c r="T165" s="5"/>
      <c r="U165" s="5"/>
      <c r="V165" s="25"/>
    </row>
    <row r="166" spans="1:27" ht="19.5" thickBot="1" x14ac:dyDescent="0.35">
      <c r="A166" s="15"/>
      <c r="B166" s="26" t="s">
        <v>76</v>
      </c>
      <c r="C166" s="74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55" t="s">
        <v>57</v>
      </c>
      <c r="O166" s="60"/>
      <c r="P166" s="17"/>
      <c r="Q166" s="26" t="s">
        <v>76</v>
      </c>
      <c r="R166" s="27"/>
      <c r="S166" s="27"/>
      <c r="T166" s="27"/>
      <c r="U166" s="27"/>
      <c r="V166" s="28"/>
      <c r="W166" s="17"/>
      <c r="X166" s="17"/>
      <c r="Y166" s="17"/>
      <c r="Z166" s="17"/>
      <c r="AA166" s="19"/>
    </row>
    <row r="167" spans="1:27" s="37" customFormat="1" ht="15.75" thickBot="1" x14ac:dyDescent="0.3">
      <c r="A167" s="35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9"/>
      <c r="M167" s="19"/>
      <c r="N167" s="19"/>
      <c r="O167" s="59"/>
      <c r="P167" s="17"/>
      <c r="Q167" s="17"/>
      <c r="R167" s="17"/>
      <c r="S167" s="17"/>
      <c r="T167" s="17"/>
      <c r="U167" s="17"/>
      <c r="V167" s="17"/>
    </row>
    <row r="168" spans="1:27" s="37" customFormat="1" ht="15" customHeight="1" x14ac:dyDescent="0.3">
      <c r="A168" s="35"/>
      <c r="B168" s="83" t="s">
        <v>71</v>
      </c>
      <c r="C168" s="84"/>
      <c r="D168" s="84"/>
      <c r="E168" s="84"/>
      <c r="F168" s="84"/>
      <c r="G168" s="84"/>
      <c r="H168" s="84"/>
      <c r="I168" s="84"/>
      <c r="J168" s="84"/>
      <c r="K168" s="84"/>
      <c r="L168" s="84"/>
      <c r="M168" s="56"/>
      <c r="N168" s="65"/>
      <c r="O168" s="64"/>
      <c r="P168" s="1"/>
      <c r="Q168" s="91" t="s">
        <v>72</v>
      </c>
      <c r="R168" s="92"/>
      <c r="S168" s="92"/>
      <c r="T168" s="92"/>
      <c r="U168" s="92"/>
      <c r="V168" s="93"/>
    </row>
    <row r="169" spans="1:27" s="37" customFormat="1" ht="15" customHeight="1" x14ac:dyDescent="0.25">
      <c r="A169" s="35"/>
      <c r="B169" s="38"/>
      <c r="C169" s="39" t="s">
        <v>11</v>
      </c>
      <c r="D169" s="39" t="s">
        <v>12</v>
      </c>
      <c r="E169" s="39" t="s">
        <v>13</v>
      </c>
      <c r="F169" s="39" t="s">
        <v>14</v>
      </c>
      <c r="G169" s="39" t="s">
        <v>15</v>
      </c>
      <c r="H169" s="39" t="s">
        <v>16</v>
      </c>
      <c r="I169" s="39" t="s">
        <v>17</v>
      </c>
      <c r="J169" s="39" t="s">
        <v>18</v>
      </c>
      <c r="K169" s="39" t="s">
        <v>19</v>
      </c>
      <c r="L169" s="39" t="s">
        <v>20</v>
      </c>
      <c r="M169" s="39" t="s">
        <v>73</v>
      </c>
      <c r="N169" s="44" t="s">
        <v>74</v>
      </c>
      <c r="O169" s="64"/>
      <c r="P169" s="36"/>
      <c r="Q169" s="38"/>
      <c r="R169" s="39" t="s">
        <v>21</v>
      </c>
      <c r="S169" s="39" t="s">
        <v>22</v>
      </c>
      <c r="T169" s="39" t="s">
        <v>23</v>
      </c>
      <c r="U169" s="39" t="s">
        <v>24</v>
      </c>
      <c r="V169" s="44" t="s">
        <v>25</v>
      </c>
    </row>
    <row r="170" spans="1:27" s="37" customFormat="1" x14ac:dyDescent="0.25">
      <c r="A170" s="35"/>
      <c r="B170" s="40" t="s">
        <v>0</v>
      </c>
      <c r="C170" s="41">
        <f>IF(C155="Y",G138,0)</f>
        <v>2.2666666666666666</v>
      </c>
      <c r="D170" s="41">
        <f>IF(D155="Y",G138,0)</f>
        <v>0</v>
      </c>
      <c r="E170" s="41">
        <f>IF(E155="Y",G138,0)</f>
        <v>0</v>
      </c>
      <c r="F170" s="41">
        <f>IF(F155="Y",G138,0)</f>
        <v>0</v>
      </c>
      <c r="G170" s="41">
        <f>IF(G155="Y",G138,0)</f>
        <v>0</v>
      </c>
      <c r="H170" s="41">
        <f>IF(H155="Y",G138,0)</f>
        <v>0</v>
      </c>
      <c r="I170" s="41">
        <f>IF(I155="Y",G138,0)</f>
        <v>0</v>
      </c>
      <c r="J170" s="41">
        <f>IF(J155="Y",G138,0)</f>
        <v>0</v>
      </c>
      <c r="K170" s="41">
        <f>IF(K155="Y",G138,0)</f>
        <v>0</v>
      </c>
      <c r="L170" s="41">
        <f>IF(L155="Y",G138,0)</f>
        <v>0</v>
      </c>
      <c r="M170" s="41">
        <f>IF(M155="Y",Q138,0)</f>
        <v>0</v>
      </c>
      <c r="N170" s="41">
        <f>IF(N155="Y",Q138,0)</f>
        <v>0</v>
      </c>
      <c r="O170" s="64"/>
      <c r="P170" s="35"/>
      <c r="Q170" s="40" t="s">
        <v>0</v>
      </c>
      <c r="R170" s="41">
        <f t="shared" ref="R170:R181" si="9">IF(R155="Y",V138,0)</f>
        <v>0</v>
      </c>
      <c r="S170" s="41">
        <f t="shared" ref="S170:S181" si="10">IF(S155="Y",V138,0)</f>
        <v>0</v>
      </c>
      <c r="T170" s="41">
        <f t="shared" ref="T170:T181" si="11">IF(T155="Y",V138,0)</f>
        <v>0</v>
      </c>
      <c r="U170" s="41">
        <f t="shared" ref="U170:U181" si="12">IF(U155="Y",V138,0)</f>
        <v>0</v>
      </c>
      <c r="V170" s="41">
        <f t="shared" ref="V170:V181" si="13">IF(V155="Y",V138,0)</f>
        <v>1.1333333333333333</v>
      </c>
    </row>
    <row r="171" spans="1:27" s="37" customFormat="1" x14ac:dyDescent="0.25">
      <c r="A171" s="35"/>
      <c r="B171" s="40" t="s">
        <v>1</v>
      </c>
      <c r="C171" s="41">
        <f>IF(C156="Y",G139,0)</f>
        <v>0</v>
      </c>
      <c r="D171" s="41">
        <f>IF(D156="Y",G139,0)</f>
        <v>1.6</v>
      </c>
      <c r="E171" s="41">
        <f>IF(E156="Y",G139,0)</f>
        <v>0</v>
      </c>
      <c r="F171" s="41">
        <f>IF(F156="Y",G139,0)</f>
        <v>0</v>
      </c>
      <c r="G171" s="41">
        <f>IF(G156="Y",G139,0)</f>
        <v>0</v>
      </c>
      <c r="H171" s="41">
        <f>IF(H156="Y",G139,0)</f>
        <v>0</v>
      </c>
      <c r="I171" s="41">
        <f>IF(I156="Y",G139,0)</f>
        <v>0</v>
      </c>
      <c r="J171" s="41">
        <f>IF(J156="Y",G139,0)</f>
        <v>0</v>
      </c>
      <c r="K171" s="41">
        <f>IF(K156="Y",G139,0)</f>
        <v>0</v>
      </c>
      <c r="L171" s="41">
        <f>IF(L156="Y",G139,0)</f>
        <v>0</v>
      </c>
      <c r="M171" s="41">
        <f>IF(M156="Y",G139,0)</f>
        <v>0</v>
      </c>
      <c r="N171" s="41">
        <f>IF(N156="Y",G139,0)</f>
        <v>0</v>
      </c>
      <c r="O171" s="64"/>
      <c r="P171" s="35"/>
      <c r="Q171" s="40" t="s">
        <v>1</v>
      </c>
      <c r="R171" s="41">
        <f t="shared" si="9"/>
        <v>1.2</v>
      </c>
      <c r="S171" s="41">
        <f t="shared" si="10"/>
        <v>0</v>
      </c>
      <c r="T171" s="41">
        <f t="shared" si="11"/>
        <v>0</v>
      </c>
      <c r="U171" s="41">
        <f t="shared" si="12"/>
        <v>0</v>
      </c>
      <c r="V171" s="41">
        <f t="shared" si="13"/>
        <v>0</v>
      </c>
    </row>
    <row r="172" spans="1:27" s="37" customFormat="1" x14ac:dyDescent="0.25">
      <c r="A172" s="35"/>
      <c r="B172" s="40" t="s">
        <v>2</v>
      </c>
      <c r="C172" s="41">
        <f>IF(C157="Y",G140,0)</f>
        <v>0</v>
      </c>
      <c r="D172" s="41">
        <f>IF(D157="Y",G140,0)</f>
        <v>0</v>
      </c>
      <c r="E172" s="41">
        <f>IF(E157="Y",G140,0)</f>
        <v>1.7333333333333334</v>
      </c>
      <c r="F172" s="41">
        <f>IF(F157="Y",G140,0)</f>
        <v>0</v>
      </c>
      <c r="G172" s="41">
        <f>IF(G157="Y",G140,0)</f>
        <v>0</v>
      </c>
      <c r="H172" s="41">
        <f>IF(H157="Y",G140,0)</f>
        <v>0</v>
      </c>
      <c r="I172" s="41">
        <f>IF(I157="Y",G140,0)</f>
        <v>0</v>
      </c>
      <c r="J172" s="41">
        <f>IF(J157="Y",G140,0)</f>
        <v>0</v>
      </c>
      <c r="K172" s="41">
        <f>IF(K157="Y",G140,0)</f>
        <v>0</v>
      </c>
      <c r="L172" s="41">
        <f>IF(L157="Y",G140,0)</f>
        <v>0</v>
      </c>
      <c r="M172" s="41">
        <f>IF(M157="Y",G140,0)</f>
        <v>0</v>
      </c>
      <c r="N172" s="41">
        <f>IF(N157="Y",G140,0)</f>
        <v>0</v>
      </c>
      <c r="O172" s="64"/>
      <c r="P172" s="35"/>
      <c r="Q172" s="40" t="s">
        <v>2</v>
      </c>
      <c r="R172" s="41">
        <f t="shared" si="9"/>
        <v>0</v>
      </c>
      <c r="S172" s="41">
        <f t="shared" si="10"/>
        <v>0</v>
      </c>
      <c r="T172" s="41">
        <f t="shared" si="11"/>
        <v>0</v>
      </c>
      <c r="U172" s="41">
        <f t="shared" si="12"/>
        <v>0</v>
      </c>
      <c r="V172" s="41">
        <f t="shared" si="13"/>
        <v>0</v>
      </c>
    </row>
    <row r="173" spans="1:27" s="37" customFormat="1" x14ac:dyDescent="0.25">
      <c r="B173" s="40" t="s">
        <v>3</v>
      </c>
      <c r="C173" s="41">
        <f t="shared" ref="C173:C178" si="14">IF(C158="Y",G141,0)</f>
        <v>0</v>
      </c>
      <c r="D173" s="41">
        <f t="shared" ref="D173:D178" si="15">IF(D158="Y",G141,0)</f>
        <v>0</v>
      </c>
      <c r="E173" s="41">
        <f t="shared" ref="E173:E178" si="16">IF(E158="Y",G141,0)</f>
        <v>0</v>
      </c>
      <c r="F173" s="41">
        <f t="shared" ref="F173:F178" si="17">IF(F158="Y",G141,0)</f>
        <v>1.8</v>
      </c>
      <c r="G173" s="41">
        <f t="shared" ref="G173:G178" si="18">IF(G158="Y",G141,0)</f>
        <v>0</v>
      </c>
      <c r="H173" s="41">
        <f t="shared" ref="H173:H178" si="19">IF(H158="Y",G141,0)</f>
        <v>0</v>
      </c>
      <c r="I173" s="41">
        <f t="shared" ref="I173:I178" si="20">IF(I158="Y",G141,0)</f>
        <v>0</v>
      </c>
      <c r="J173" s="41">
        <f t="shared" ref="J173:J178" si="21">IF(J158="Y",G141,0)</f>
        <v>0</v>
      </c>
      <c r="K173" s="41">
        <f t="shared" ref="K173:K178" si="22">IF(K158="Y",G141,0)</f>
        <v>0</v>
      </c>
      <c r="L173" s="41">
        <f t="shared" ref="L173:L178" si="23">IF(L158="Y",G141,0)</f>
        <v>0</v>
      </c>
      <c r="M173" s="41">
        <f t="shared" ref="M173:M178" si="24">IF(M158="Y",G141,0)</f>
        <v>0</v>
      </c>
      <c r="N173" s="41">
        <f t="shared" ref="N173:N178" si="25">IF(N158="Y",G141,0)</f>
        <v>0</v>
      </c>
      <c r="O173" s="64"/>
      <c r="P173" s="35"/>
      <c r="Q173" s="40" t="s">
        <v>3</v>
      </c>
      <c r="R173" s="41">
        <f t="shared" si="9"/>
        <v>0</v>
      </c>
      <c r="S173" s="41">
        <f t="shared" si="10"/>
        <v>0</v>
      </c>
      <c r="T173" s="41">
        <f t="shared" si="11"/>
        <v>0</v>
      </c>
      <c r="U173" s="41">
        <f t="shared" si="12"/>
        <v>0</v>
      </c>
      <c r="V173" s="41">
        <f t="shared" si="13"/>
        <v>0</v>
      </c>
    </row>
    <row r="174" spans="1:27" s="37" customFormat="1" x14ac:dyDescent="0.25">
      <c r="B174" s="40" t="s">
        <v>4</v>
      </c>
      <c r="C174" s="41">
        <f t="shared" si="14"/>
        <v>0</v>
      </c>
      <c r="D174" s="41">
        <f t="shared" si="15"/>
        <v>0</v>
      </c>
      <c r="E174" s="41">
        <f t="shared" si="16"/>
        <v>0</v>
      </c>
      <c r="F174" s="41">
        <f t="shared" si="17"/>
        <v>0</v>
      </c>
      <c r="G174" s="41">
        <f t="shared" si="18"/>
        <v>1.7333333333333334</v>
      </c>
      <c r="H174" s="41">
        <f t="shared" si="19"/>
        <v>0</v>
      </c>
      <c r="I174" s="41">
        <f t="shared" si="20"/>
        <v>0</v>
      </c>
      <c r="J174" s="41">
        <f t="shared" si="21"/>
        <v>0</v>
      </c>
      <c r="K174" s="41">
        <f t="shared" si="22"/>
        <v>0</v>
      </c>
      <c r="L174" s="41">
        <f t="shared" si="23"/>
        <v>0</v>
      </c>
      <c r="M174" s="41">
        <f t="shared" si="24"/>
        <v>0</v>
      </c>
      <c r="N174" s="41">
        <f t="shared" si="25"/>
        <v>0</v>
      </c>
      <c r="O174" s="64"/>
      <c r="P174" s="35"/>
      <c r="Q174" s="40" t="s">
        <v>4</v>
      </c>
      <c r="R174" s="41">
        <f t="shared" si="9"/>
        <v>0</v>
      </c>
      <c r="S174" s="41">
        <f t="shared" si="10"/>
        <v>1.2</v>
      </c>
      <c r="T174" s="41">
        <f t="shared" si="11"/>
        <v>0</v>
      </c>
      <c r="U174" s="41">
        <f t="shared" si="12"/>
        <v>0</v>
      </c>
      <c r="V174" s="41">
        <f t="shared" si="13"/>
        <v>0</v>
      </c>
    </row>
    <row r="175" spans="1:27" s="37" customFormat="1" x14ac:dyDescent="0.25">
      <c r="B175" s="40" t="s">
        <v>5</v>
      </c>
      <c r="C175" s="41">
        <f t="shared" si="14"/>
        <v>0</v>
      </c>
      <c r="D175" s="41">
        <f t="shared" si="15"/>
        <v>0</v>
      </c>
      <c r="E175" s="41">
        <f t="shared" si="16"/>
        <v>0</v>
      </c>
      <c r="F175" s="41">
        <f t="shared" si="17"/>
        <v>0</v>
      </c>
      <c r="G175" s="41">
        <f t="shared" si="18"/>
        <v>0</v>
      </c>
      <c r="H175" s="41">
        <f t="shared" si="19"/>
        <v>2.4</v>
      </c>
      <c r="I175" s="41">
        <f t="shared" si="20"/>
        <v>0</v>
      </c>
      <c r="J175" s="41">
        <f t="shared" si="21"/>
        <v>0</v>
      </c>
      <c r="K175" s="41">
        <f t="shared" si="22"/>
        <v>0</v>
      </c>
      <c r="L175" s="41">
        <f t="shared" si="23"/>
        <v>0</v>
      </c>
      <c r="M175" s="41">
        <f t="shared" si="24"/>
        <v>0</v>
      </c>
      <c r="N175" s="41">
        <f t="shared" si="25"/>
        <v>0</v>
      </c>
      <c r="O175" s="64"/>
      <c r="P175" s="35"/>
      <c r="Q175" s="40" t="s">
        <v>5</v>
      </c>
      <c r="R175" s="41">
        <f t="shared" si="9"/>
        <v>0</v>
      </c>
      <c r="S175" s="41">
        <f t="shared" si="10"/>
        <v>0</v>
      </c>
      <c r="T175" s="41">
        <f t="shared" si="11"/>
        <v>0</v>
      </c>
      <c r="U175" s="41">
        <f t="shared" si="12"/>
        <v>0</v>
      </c>
      <c r="V175" s="41">
        <f t="shared" si="13"/>
        <v>0</v>
      </c>
    </row>
    <row r="176" spans="1:27" s="37" customFormat="1" x14ac:dyDescent="0.25">
      <c r="B176" s="40" t="s">
        <v>6</v>
      </c>
      <c r="C176" s="41">
        <f t="shared" si="14"/>
        <v>0</v>
      </c>
      <c r="D176" s="41">
        <f t="shared" si="15"/>
        <v>0</v>
      </c>
      <c r="E176" s="41">
        <f t="shared" si="16"/>
        <v>0</v>
      </c>
      <c r="F176" s="41">
        <f t="shared" si="17"/>
        <v>0</v>
      </c>
      <c r="G176" s="41">
        <f t="shared" si="18"/>
        <v>0</v>
      </c>
      <c r="H176" s="41">
        <f t="shared" si="19"/>
        <v>0</v>
      </c>
      <c r="I176" s="41">
        <f t="shared" si="20"/>
        <v>2.6</v>
      </c>
      <c r="J176" s="41">
        <f t="shared" si="21"/>
        <v>0</v>
      </c>
      <c r="K176" s="41">
        <f t="shared" si="22"/>
        <v>0</v>
      </c>
      <c r="L176" s="41">
        <f t="shared" si="23"/>
        <v>0</v>
      </c>
      <c r="M176" s="41">
        <f t="shared" si="24"/>
        <v>0</v>
      </c>
      <c r="N176" s="41">
        <f t="shared" si="25"/>
        <v>0</v>
      </c>
      <c r="O176" s="64"/>
      <c r="Q176" s="40" t="s">
        <v>6</v>
      </c>
      <c r="R176" s="41">
        <f t="shared" si="9"/>
        <v>0</v>
      </c>
      <c r="S176" s="41">
        <f t="shared" si="10"/>
        <v>0</v>
      </c>
      <c r="T176" s="41">
        <f t="shared" si="11"/>
        <v>2</v>
      </c>
      <c r="U176" s="41">
        <f t="shared" si="12"/>
        <v>2</v>
      </c>
      <c r="V176" s="41">
        <f t="shared" si="13"/>
        <v>0</v>
      </c>
    </row>
    <row r="177" spans="1:24" s="37" customFormat="1" x14ac:dyDescent="0.25">
      <c r="B177" s="40" t="s">
        <v>7</v>
      </c>
      <c r="C177" s="41">
        <f t="shared" si="14"/>
        <v>0</v>
      </c>
      <c r="D177" s="41">
        <f t="shared" si="15"/>
        <v>0</v>
      </c>
      <c r="E177" s="41">
        <f t="shared" si="16"/>
        <v>0</v>
      </c>
      <c r="F177" s="41">
        <f t="shared" si="17"/>
        <v>0</v>
      </c>
      <c r="G177" s="41">
        <f t="shared" si="18"/>
        <v>0</v>
      </c>
      <c r="H177" s="41">
        <f t="shared" si="19"/>
        <v>0</v>
      </c>
      <c r="I177" s="41">
        <f t="shared" si="20"/>
        <v>0</v>
      </c>
      <c r="J177" s="41">
        <f t="shared" si="21"/>
        <v>2.0666666666666669</v>
      </c>
      <c r="K177" s="41">
        <f t="shared" si="22"/>
        <v>0</v>
      </c>
      <c r="L177" s="41">
        <f t="shared" si="23"/>
        <v>0</v>
      </c>
      <c r="M177" s="41">
        <f t="shared" si="24"/>
        <v>0</v>
      </c>
      <c r="N177" s="41">
        <f t="shared" si="25"/>
        <v>0</v>
      </c>
      <c r="O177" s="64"/>
      <c r="Q177" s="40" t="s">
        <v>7</v>
      </c>
      <c r="R177" s="41">
        <f t="shared" si="9"/>
        <v>0</v>
      </c>
      <c r="S177" s="41">
        <f t="shared" si="10"/>
        <v>0</v>
      </c>
      <c r="T177" s="41">
        <f t="shared" si="11"/>
        <v>0</v>
      </c>
      <c r="U177" s="41">
        <f t="shared" si="12"/>
        <v>0</v>
      </c>
      <c r="V177" s="41">
        <f t="shared" si="13"/>
        <v>0</v>
      </c>
    </row>
    <row r="178" spans="1:24" s="37" customFormat="1" x14ac:dyDescent="0.25">
      <c r="B178" s="40" t="s">
        <v>8</v>
      </c>
      <c r="C178" s="41">
        <f t="shared" si="14"/>
        <v>0</v>
      </c>
      <c r="D178" s="41">
        <f t="shared" si="15"/>
        <v>0</v>
      </c>
      <c r="E178" s="41">
        <f t="shared" si="16"/>
        <v>0</v>
      </c>
      <c r="F178" s="41">
        <f t="shared" si="17"/>
        <v>0</v>
      </c>
      <c r="G178" s="41">
        <f t="shared" si="18"/>
        <v>0</v>
      </c>
      <c r="H178" s="41">
        <f t="shared" si="19"/>
        <v>0</v>
      </c>
      <c r="I178" s="41">
        <f t="shared" si="20"/>
        <v>0</v>
      </c>
      <c r="J178" s="41">
        <f t="shared" si="21"/>
        <v>0</v>
      </c>
      <c r="K178" s="41">
        <f t="shared" si="22"/>
        <v>1.8666666666666667</v>
      </c>
      <c r="L178" s="41">
        <f t="shared" si="23"/>
        <v>0</v>
      </c>
      <c r="M178" s="41">
        <f t="shared" si="24"/>
        <v>0</v>
      </c>
      <c r="N178" s="41">
        <f t="shared" si="25"/>
        <v>0</v>
      </c>
      <c r="O178" s="64"/>
      <c r="Q178" s="40" t="s">
        <v>8</v>
      </c>
      <c r="R178" s="41">
        <f t="shared" si="9"/>
        <v>0</v>
      </c>
      <c r="S178" s="41">
        <f t="shared" si="10"/>
        <v>0</v>
      </c>
      <c r="T178" s="41">
        <f t="shared" si="11"/>
        <v>0</v>
      </c>
      <c r="U178" s="41">
        <f t="shared" si="12"/>
        <v>0</v>
      </c>
      <c r="V178" s="41">
        <f t="shared" si="13"/>
        <v>0</v>
      </c>
    </row>
    <row r="179" spans="1:24" x14ac:dyDescent="0.25">
      <c r="B179" s="40" t="s">
        <v>9</v>
      </c>
      <c r="C179" s="41">
        <f>IF(C164="Y",G147,0)</f>
        <v>0</v>
      </c>
      <c r="D179" s="41">
        <f>IF(D164="Y",G147,0)</f>
        <v>0</v>
      </c>
      <c r="E179" s="41">
        <f>IF(E164="Y",G147,0)</f>
        <v>0</v>
      </c>
      <c r="F179" s="41">
        <f>IF(F164="Y",G147,0)</f>
        <v>0</v>
      </c>
      <c r="G179" s="41">
        <f>IF(G164="Y",G147,0)</f>
        <v>0</v>
      </c>
      <c r="H179" s="41">
        <f>IF(H164="Y",G147,0)</f>
        <v>0</v>
      </c>
      <c r="I179" s="41">
        <f>IF(I164="Y",G147,0)</f>
        <v>0</v>
      </c>
      <c r="J179" s="41">
        <f>IF(J164="Y",G147,0)</f>
        <v>0</v>
      </c>
      <c r="K179" s="41">
        <f>IF(K164="Y",G147,0)</f>
        <v>0</v>
      </c>
      <c r="L179" s="41">
        <f>IF(L164="Y",G147,0)</f>
        <v>1.8</v>
      </c>
      <c r="M179" s="41">
        <f>IF(M164="Y",G147,0)</f>
        <v>0</v>
      </c>
      <c r="N179" s="41">
        <f>IF(N164="Y",G147,0)</f>
        <v>0</v>
      </c>
      <c r="P179" s="37"/>
      <c r="Q179" s="40" t="s">
        <v>9</v>
      </c>
      <c r="R179" s="41">
        <f t="shared" si="9"/>
        <v>0</v>
      </c>
      <c r="S179" s="41">
        <f t="shared" si="10"/>
        <v>0</v>
      </c>
      <c r="T179" s="41">
        <f t="shared" si="11"/>
        <v>0</v>
      </c>
      <c r="U179" s="41">
        <f t="shared" si="12"/>
        <v>0</v>
      </c>
      <c r="V179" s="41">
        <f t="shared" si="13"/>
        <v>0</v>
      </c>
    </row>
    <row r="180" spans="1:24" x14ac:dyDescent="0.25">
      <c r="B180" s="40" t="s">
        <v>75</v>
      </c>
      <c r="C180" s="41">
        <f>IF(C165="Y",G148,0)</f>
        <v>0</v>
      </c>
      <c r="D180" s="41">
        <f>IF(D165="Y",G148,0)</f>
        <v>0</v>
      </c>
      <c r="E180" s="41">
        <f>IF(E165="Y",G148,0)</f>
        <v>0</v>
      </c>
      <c r="F180" s="41">
        <f>IF(F165="Y",G148,0)</f>
        <v>0</v>
      </c>
      <c r="G180" s="41">
        <f>IF(G165="Y",G148,0)</f>
        <v>0</v>
      </c>
      <c r="H180" s="41">
        <f>IF(H165="Y",G148,0)</f>
        <v>0</v>
      </c>
      <c r="I180" s="41">
        <f>IF(I165="Y",G148,0)</f>
        <v>0</v>
      </c>
      <c r="J180" s="41">
        <f>IF(J165="Y",G148,0)</f>
        <v>0</v>
      </c>
      <c r="K180" s="41">
        <f>IF(K165="Y",G148,0)</f>
        <v>0</v>
      </c>
      <c r="L180" s="41">
        <f>IF(L165="Y",G148,0)</f>
        <v>0</v>
      </c>
      <c r="M180" s="41">
        <f>IF(M165="Y",G148,0)</f>
        <v>1.9333333333333333</v>
      </c>
      <c r="N180" s="41">
        <f>IF(N165="Y",G148,0)</f>
        <v>0</v>
      </c>
      <c r="P180" s="37"/>
      <c r="Q180" s="40" t="s">
        <v>75</v>
      </c>
      <c r="R180" s="41">
        <f t="shared" si="9"/>
        <v>0</v>
      </c>
      <c r="S180" s="41">
        <f t="shared" si="10"/>
        <v>0</v>
      </c>
      <c r="T180" s="41">
        <f t="shared" si="11"/>
        <v>0</v>
      </c>
      <c r="U180" s="41">
        <f t="shared" si="12"/>
        <v>0</v>
      </c>
      <c r="V180" s="41">
        <f t="shared" si="13"/>
        <v>0</v>
      </c>
    </row>
    <row r="181" spans="1:24" x14ac:dyDescent="0.25">
      <c r="B181" s="40" t="s">
        <v>76</v>
      </c>
      <c r="C181" s="41">
        <f>IF(C166="Y",G149,0)</f>
        <v>0</v>
      </c>
      <c r="D181" s="41">
        <f>IF(D166="Y",G149,0)</f>
        <v>0</v>
      </c>
      <c r="E181" s="41">
        <f>IF(E166="Y",G149,0)</f>
        <v>0</v>
      </c>
      <c r="F181" s="41">
        <f>IF(F166="Y",G149,0)</f>
        <v>0</v>
      </c>
      <c r="G181" s="41">
        <f>IF(G166="Y",G149,0)</f>
        <v>0</v>
      </c>
      <c r="H181" s="41">
        <f>IF(H166="Y",G149,0)</f>
        <v>0</v>
      </c>
      <c r="I181" s="41">
        <f>IF(I166="Y",G149,0)</f>
        <v>0</v>
      </c>
      <c r="J181" s="41">
        <f>IF(J166="Y",G149,0)</f>
        <v>0</v>
      </c>
      <c r="K181" s="41">
        <f>IF(K166="Y",G149,0)</f>
        <v>0</v>
      </c>
      <c r="L181" s="41">
        <f>IF(L166="Y",G149,0)</f>
        <v>0</v>
      </c>
      <c r="M181" s="41">
        <f>IF(M166="Y",G149,0)</f>
        <v>0</v>
      </c>
      <c r="N181" s="41">
        <f>IF(N166="Y",G149,0)</f>
        <v>1.5333333333333334</v>
      </c>
      <c r="P181" s="37"/>
      <c r="Q181" s="40" t="s">
        <v>76</v>
      </c>
      <c r="R181" s="41">
        <f t="shared" si="9"/>
        <v>0</v>
      </c>
      <c r="S181" s="41">
        <f t="shared" si="10"/>
        <v>0</v>
      </c>
      <c r="T181" s="41">
        <f t="shared" si="11"/>
        <v>0</v>
      </c>
      <c r="U181" s="41">
        <f t="shared" si="12"/>
        <v>0</v>
      </c>
      <c r="V181" s="41">
        <f t="shared" si="13"/>
        <v>0</v>
      </c>
    </row>
    <row r="182" spans="1:24" ht="15.75" thickBot="1" x14ac:dyDescent="0.3">
      <c r="B182" s="57" t="s">
        <v>10</v>
      </c>
      <c r="C182" s="58">
        <f>AVERAGEIF(C170:C181,"&gt;0")</f>
        <v>2.2666666666666666</v>
      </c>
      <c r="D182" s="58">
        <f t="shared" ref="D182:N182" si="26">AVERAGEIF(D170:D181,"&gt;0")</f>
        <v>1.6</v>
      </c>
      <c r="E182" s="58">
        <f t="shared" si="26"/>
        <v>1.7333333333333334</v>
      </c>
      <c r="F182" s="58">
        <f t="shared" si="26"/>
        <v>1.8</v>
      </c>
      <c r="G182" s="58">
        <f t="shared" si="26"/>
        <v>1.7333333333333334</v>
      </c>
      <c r="H182" s="58">
        <f t="shared" si="26"/>
        <v>2.4</v>
      </c>
      <c r="I182" s="58">
        <f t="shared" si="26"/>
        <v>2.6</v>
      </c>
      <c r="J182" s="58">
        <f t="shared" si="26"/>
        <v>2.0666666666666669</v>
      </c>
      <c r="K182" s="58">
        <f t="shared" si="26"/>
        <v>1.8666666666666667</v>
      </c>
      <c r="L182" s="58">
        <f t="shared" si="26"/>
        <v>1.8</v>
      </c>
      <c r="M182" s="58">
        <f t="shared" si="26"/>
        <v>1.9333333333333333</v>
      </c>
      <c r="N182" s="58">
        <f t="shared" si="26"/>
        <v>1.5333333333333334</v>
      </c>
      <c r="P182" s="37"/>
      <c r="Q182" s="42" t="s">
        <v>10</v>
      </c>
      <c r="R182" s="43">
        <f>AVERAGEIF(R170:R181,"&gt;0")</f>
        <v>1.2</v>
      </c>
      <c r="S182" s="43">
        <f t="shared" ref="S182:V182" si="27">AVERAGEIF(S170:S181,"&gt;0")</f>
        <v>1.2</v>
      </c>
      <c r="T182" s="43">
        <f t="shared" si="27"/>
        <v>2</v>
      </c>
      <c r="U182" s="43">
        <f t="shared" si="27"/>
        <v>2</v>
      </c>
      <c r="V182" s="43">
        <f t="shared" si="27"/>
        <v>1.1333333333333333</v>
      </c>
    </row>
    <row r="184" spans="1:24" x14ac:dyDescent="0.25"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9"/>
      <c r="M184" s="19"/>
      <c r="N184" s="19"/>
    </row>
    <row r="185" spans="1:24" s="29" customFormat="1" ht="31.5" x14ac:dyDescent="0.5">
      <c r="A185" s="85" t="s">
        <v>48</v>
      </c>
      <c r="B185" s="85"/>
      <c r="C185" s="85"/>
      <c r="D185" s="85"/>
      <c r="E185" s="85"/>
      <c r="F185" s="85"/>
      <c r="G185" s="85"/>
      <c r="H185" s="85"/>
      <c r="I185" s="85"/>
      <c r="J185" s="85"/>
      <c r="K185" s="85"/>
      <c r="L185" s="85"/>
      <c r="M185" s="85"/>
      <c r="N185" s="85"/>
      <c r="O185" s="85"/>
      <c r="P185" s="85"/>
      <c r="Q185" s="85"/>
      <c r="R185" s="85"/>
      <c r="S185" s="85"/>
      <c r="T185" s="9"/>
      <c r="U185" s="9"/>
      <c r="V185" s="9"/>
    </row>
    <row r="186" spans="1:24" ht="18.75" customHeight="1" thickBot="1" x14ac:dyDescent="0.4">
      <c r="A186" s="86" t="s">
        <v>77</v>
      </c>
      <c r="B186" s="86"/>
      <c r="C186" s="86"/>
      <c r="D186" s="86"/>
      <c r="E186" s="86"/>
      <c r="F186" s="86"/>
      <c r="G186" s="86"/>
      <c r="H186" s="86"/>
      <c r="I186" s="86"/>
      <c r="J186" s="86"/>
      <c r="K186" s="86"/>
      <c r="L186" s="86"/>
      <c r="M186" s="86"/>
      <c r="N186" s="86"/>
      <c r="O186" s="86"/>
      <c r="P186" s="86"/>
      <c r="Q186" s="86"/>
      <c r="R186" s="86"/>
      <c r="S186" s="86"/>
    </row>
    <row r="187" spans="1:24" ht="26.25" customHeight="1" x14ac:dyDescent="0.35">
      <c r="A187" s="66"/>
      <c r="B187" s="67"/>
      <c r="C187" s="67"/>
      <c r="D187" s="67"/>
      <c r="E187" s="67"/>
      <c r="F187" s="67" t="s">
        <v>60</v>
      </c>
      <c r="G187" s="68">
        <v>7</v>
      </c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W187" s="76"/>
      <c r="X187" s="76"/>
    </row>
    <row r="188" spans="1:24" s="10" customFormat="1" x14ac:dyDescent="0.25">
      <c r="A188" s="69" t="s">
        <v>42</v>
      </c>
      <c r="B188" s="12" t="s">
        <v>49</v>
      </c>
      <c r="C188" s="12" t="s">
        <v>50</v>
      </c>
      <c r="D188" s="12" t="s">
        <v>52</v>
      </c>
      <c r="E188" s="12" t="s">
        <v>53</v>
      </c>
      <c r="F188" s="12" t="s">
        <v>54</v>
      </c>
      <c r="G188" s="52" t="s">
        <v>56</v>
      </c>
      <c r="H188" s="13"/>
      <c r="I188" s="13"/>
      <c r="J188" s="13"/>
      <c r="K188" s="13"/>
      <c r="L188" s="13"/>
      <c r="M188" s="13"/>
      <c r="N188" s="13"/>
      <c r="O188" s="13"/>
      <c r="P188" s="12" t="s">
        <v>42</v>
      </c>
      <c r="Q188" s="12" t="s">
        <v>49</v>
      </c>
      <c r="R188" s="12" t="s">
        <v>51</v>
      </c>
      <c r="S188" s="12" t="s">
        <v>52</v>
      </c>
      <c r="T188" s="12" t="s">
        <v>53</v>
      </c>
      <c r="U188" s="12" t="s">
        <v>54</v>
      </c>
      <c r="V188" s="12" t="s">
        <v>56</v>
      </c>
      <c r="W188" s="30"/>
    </row>
    <row r="189" spans="1:24" x14ac:dyDescent="0.25">
      <c r="A189" s="70">
        <v>1</v>
      </c>
      <c r="B189" s="50" t="s">
        <v>151</v>
      </c>
      <c r="C189" s="50">
        <v>1</v>
      </c>
      <c r="D189" s="50">
        <v>4</v>
      </c>
      <c r="E189" s="50">
        <v>2</v>
      </c>
      <c r="F189" s="50">
        <v>1</v>
      </c>
      <c r="G189" s="53">
        <f xml:space="preserve"> (3*D189+2*E189+F189)/G187</f>
        <v>2.4285714285714284</v>
      </c>
      <c r="P189" s="14">
        <v>1</v>
      </c>
      <c r="Q189" s="50"/>
      <c r="R189" s="50">
        <v>1</v>
      </c>
      <c r="S189" s="50">
        <v>2</v>
      </c>
      <c r="T189" s="50">
        <v>3</v>
      </c>
      <c r="U189" s="50">
        <v>5</v>
      </c>
      <c r="V189" s="14">
        <f xml:space="preserve"> (3*S189+2*T189+U189)/G187</f>
        <v>2.4285714285714284</v>
      </c>
    </row>
    <row r="190" spans="1:24" x14ac:dyDescent="0.25">
      <c r="A190" s="70">
        <v>2</v>
      </c>
      <c r="B190" s="50" t="s">
        <v>152</v>
      </c>
      <c r="C190" s="50">
        <v>4</v>
      </c>
      <c r="D190" s="50">
        <v>3</v>
      </c>
      <c r="E190" s="50">
        <v>2</v>
      </c>
      <c r="F190" s="50">
        <v>2</v>
      </c>
      <c r="G190" s="53">
        <f xml:space="preserve"> (3*D190+2*E190+F190)/G187</f>
        <v>2.1428571428571428</v>
      </c>
      <c r="P190" s="14">
        <v>2</v>
      </c>
      <c r="Q190" s="50"/>
      <c r="R190" s="50">
        <v>1</v>
      </c>
      <c r="S190" s="50">
        <v>1</v>
      </c>
      <c r="T190" s="50">
        <v>6</v>
      </c>
      <c r="U190" s="50">
        <v>3</v>
      </c>
      <c r="V190" s="14">
        <f xml:space="preserve"> (3*S190+2*T190+U190)/G187</f>
        <v>2.5714285714285716</v>
      </c>
    </row>
    <row r="191" spans="1:24" x14ac:dyDescent="0.25">
      <c r="A191" s="70">
        <v>3</v>
      </c>
      <c r="B191" s="50" t="s">
        <v>153</v>
      </c>
      <c r="C191" s="50">
        <v>5</v>
      </c>
      <c r="D191" s="50">
        <v>3</v>
      </c>
      <c r="E191" s="50">
        <v>2</v>
      </c>
      <c r="F191" s="50">
        <v>2</v>
      </c>
      <c r="G191" s="53">
        <f xml:space="preserve"> (3*D191+2*E191+F191)/G187</f>
        <v>2.1428571428571428</v>
      </c>
      <c r="P191" s="14">
        <v>3</v>
      </c>
      <c r="Q191" s="50"/>
      <c r="R191" s="50">
        <v>3</v>
      </c>
      <c r="S191" s="50">
        <v>1</v>
      </c>
      <c r="T191" s="50">
        <v>6</v>
      </c>
      <c r="U191" s="50">
        <v>3</v>
      </c>
      <c r="V191" s="14">
        <f xml:space="preserve"> (3*S191+2*T191+U191)/G187</f>
        <v>2.5714285714285716</v>
      </c>
    </row>
    <row r="192" spans="1:24" x14ac:dyDescent="0.25">
      <c r="A192" s="70">
        <v>4</v>
      </c>
      <c r="B192" s="50" t="s">
        <v>154</v>
      </c>
      <c r="C192" s="50">
        <v>3</v>
      </c>
      <c r="D192" s="50">
        <v>5</v>
      </c>
      <c r="E192" s="50">
        <v>2</v>
      </c>
      <c r="F192" s="50">
        <v>0</v>
      </c>
      <c r="G192" s="53">
        <f xml:space="preserve"> (3*D192+2*E192+F192)/G187</f>
        <v>2.7142857142857144</v>
      </c>
      <c r="P192" s="14">
        <v>4</v>
      </c>
      <c r="Q192" s="50"/>
      <c r="R192" s="50">
        <v>3</v>
      </c>
      <c r="S192" s="50">
        <v>1</v>
      </c>
      <c r="T192" s="50">
        <v>6</v>
      </c>
      <c r="U192" s="50">
        <v>3</v>
      </c>
      <c r="V192" s="14">
        <f xml:space="preserve"> (3*S192+2*T192+U192)/G187</f>
        <v>2.5714285714285716</v>
      </c>
    </row>
    <row r="193" spans="1:26" x14ac:dyDescent="0.25">
      <c r="A193" s="70">
        <v>5</v>
      </c>
      <c r="B193" s="50" t="s">
        <v>155</v>
      </c>
      <c r="C193" s="50">
        <v>3</v>
      </c>
      <c r="D193" s="50">
        <v>3</v>
      </c>
      <c r="E193" s="50">
        <v>2</v>
      </c>
      <c r="F193" s="50">
        <v>2</v>
      </c>
      <c r="G193" s="53">
        <f>(3*D193+2*E193+F193)/G187</f>
        <v>2.1428571428571428</v>
      </c>
      <c r="P193" s="14">
        <v>5</v>
      </c>
      <c r="Q193" s="50"/>
      <c r="R193" s="50">
        <v>5</v>
      </c>
      <c r="S193" s="50">
        <v>1</v>
      </c>
      <c r="T193" s="50">
        <v>6</v>
      </c>
      <c r="U193" s="50">
        <v>3</v>
      </c>
      <c r="V193" s="14">
        <f xml:space="preserve"> (3*S193+2*T193+U193)/G187</f>
        <v>2.5714285714285716</v>
      </c>
    </row>
    <row r="194" spans="1:26" x14ac:dyDescent="0.25">
      <c r="A194" s="70">
        <v>6</v>
      </c>
      <c r="B194" s="50" t="s">
        <v>156</v>
      </c>
      <c r="C194" s="50">
        <v>6</v>
      </c>
      <c r="D194" s="50">
        <v>5</v>
      </c>
      <c r="E194" s="50">
        <v>1</v>
      </c>
      <c r="F194" s="50">
        <v>0</v>
      </c>
      <c r="G194" s="53">
        <f xml:space="preserve"> (3*D194+2*E194+F194)/G187</f>
        <v>2.4285714285714284</v>
      </c>
      <c r="P194" s="14">
        <v>6</v>
      </c>
      <c r="Q194" s="50"/>
      <c r="R194" s="50">
        <v>4</v>
      </c>
      <c r="S194" s="50">
        <v>2</v>
      </c>
      <c r="T194" s="50">
        <v>6</v>
      </c>
      <c r="U194" s="50">
        <v>2</v>
      </c>
      <c r="V194" s="14">
        <f xml:space="preserve"> (3*S194+2*T194+U194)/G187</f>
        <v>2.8571428571428572</v>
      </c>
    </row>
    <row r="195" spans="1:26" x14ac:dyDescent="0.25">
      <c r="A195" s="70">
        <v>7</v>
      </c>
      <c r="B195" s="50" t="s">
        <v>145</v>
      </c>
      <c r="C195" s="50">
        <v>1</v>
      </c>
      <c r="D195" s="50">
        <v>5</v>
      </c>
      <c r="E195" s="50">
        <v>2</v>
      </c>
      <c r="F195" s="50">
        <v>0</v>
      </c>
      <c r="G195" s="53">
        <f xml:space="preserve"> (3*D195+2*E195+F195)/G187</f>
        <v>2.7142857142857144</v>
      </c>
      <c r="P195" s="14">
        <v>7</v>
      </c>
      <c r="Q195" s="50"/>
      <c r="R195" s="50">
        <v>2</v>
      </c>
      <c r="S195" s="50">
        <v>10</v>
      </c>
      <c r="T195" s="50">
        <v>0</v>
      </c>
      <c r="U195" s="50">
        <v>0</v>
      </c>
      <c r="V195" s="14">
        <f xml:space="preserve"> (3*S195+2*T195+U195)/G187</f>
        <v>4.2857142857142856</v>
      </c>
    </row>
    <row r="196" spans="1:26" x14ac:dyDescent="0.25">
      <c r="A196" s="70">
        <v>8</v>
      </c>
      <c r="B196" s="50" t="s">
        <v>157</v>
      </c>
      <c r="C196" s="50">
        <v>5</v>
      </c>
      <c r="D196" s="50">
        <v>3</v>
      </c>
      <c r="E196" s="50">
        <v>3</v>
      </c>
      <c r="F196" s="50">
        <v>3</v>
      </c>
      <c r="G196" s="53">
        <f xml:space="preserve"> (3*D196+2*E196+F196)/G187</f>
        <v>2.5714285714285716</v>
      </c>
      <c r="P196" s="14">
        <v>8</v>
      </c>
      <c r="Q196" s="50"/>
      <c r="R196" s="50">
        <v>5</v>
      </c>
      <c r="S196" s="50">
        <v>1</v>
      </c>
      <c r="T196" s="50">
        <v>6</v>
      </c>
      <c r="U196" s="50">
        <v>3</v>
      </c>
      <c r="V196" s="14">
        <f xml:space="preserve"> (3*S196+2*T196+U196)/G187</f>
        <v>2.5714285714285716</v>
      </c>
    </row>
    <row r="197" spans="1:26" x14ac:dyDescent="0.25">
      <c r="A197" s="70">
        <v>9</v>
      </c>
      <c r="B197" s="50" t="s">
        <v>158</v>
      </c>
      <c r="C197" s="50">
        <v>42</v>
      </c>
      <c r="D197" s="50">
        <v>5</v>
      </c>
      <c r="E197" s="50">
        <v>2</v>
      </c>
      <c r="F197" s="50">
        <v>0</v>
      </c>
      <c r="G197" s="53">
        <f xml:space="preserve"> (3*D197+2*E197+F197)/G187</f>
        <v>2.7142857142857144</v>
      </c>
      <c r="P197" s="14">
        <v>9</v>
      </c>
      <c r="Q197" s="50"/>
      <c r="R197" s="50">
        <v>2</v>
      </c>
      <c r="S197" s="50">
        <v>1</v>
      </c>
      <c r="T197" s="50">
        <v>6</v>
      </c>
      <c r="U197" s="50">
        <v>3</v>
      </c>
      <c r="V197" s="14">
        <f xml:space="preserve"> (3*S197+2*T197+U197)/G187</f>
        <v>2.5714285714285716</v>
      </c>
    </row>
    <row r="198" spans="1:26" x14ac:dyDescent="0.25">
      <c r="A198" s="70">
        <v>10</v>
      </c>
      <c r="B198" s="50" t="s">
        <v>148</v>
      </c>
      <c r="C198" s="50">
        <v>3</v>
      </c>
      <c r="D198" s="50">
        <v>4</v>
      </c>
      <c r="E198" s="50">
        <v>2</v>
      </c>
      <c r="F198" s="50">
        <v>1</v>
      </c>
      <c r="G198" s="53">
        <f xml:space="preserve"> (3*D198+2*E198+F198)/G187</f>
        <v>2.4285714285714284</v>
      </c>
      <c r="P198" s="14">
        <v>10</v>
      </c>
      <c r="Q198" s="50"/>
      <c r="R198" s="50"/>
      <c r="S198" s="50"/>
      <c r="T198" s="50"/>
      <c r="U198" s="50"/>
      <c r="V198" s="14">
        <f xml:space="preserve"> (3*S198+2*T198+U198)/G187</f>
        <v>0</v>
      </c>
    </row>
    <row r="199" spans="1:26" x14ac:dyDescent="0.25">
      <c r="A199" s="70">
        <v>11</v>
      </c>
      <c r="B199" s="50" t="s">
        <v>159</v>
      </c>
      <c r="C199" s="50">
        <v>3</v>
      </c>
      <c r="D199" s="50">
        <v>3</v>
      </c>
      <c r="E199" s="50">
        <v>2</v>
      </c>
      <c r="F199" s="50">
        <v>2</v>
      </c>
      <c r="G199" s="53">
        <f xml:space="preserve"> (3*D199+2*E199+F199)/G187</f>
        <v>2.1428571428571428</v>
      </c>
      <c r="P199" s="14">
        <v>11</v>
      </c>
      <c r="Q199" s="50"/>
      <c r="R199" s="50"/>
      <c r="S199" s="50"/>
      <c r="T199" s="50"/>
      <c r="U199" s="50"/>
      <c r="V199" s="14">
        <f xml:space="preserve"> (3*S199+2*T199+U199)/G187</f>
        <v>0</v>
      </c>
    </row>
    <row r="200" spans="1:26" ht="15.75" thickBot="1" x14ac:dyDescent="0.3">
      <c r="A200" s="71">
        <v>12</v>
      </c>
      <c r="B200" s="50" t="s">
        <v>160</v>
      </c>
      <c r="C200" s="50">
        <v>5</v>
      </c>
      <c r="D200" s="50">
        <v>4</v>
      </c>
      <c r="E200" s="50">
        <v>2</v>
      </c>
      <c r="F200" s="50">
        <v>1</v>
      </c>
      <c r="G200" s="72">
        <f xml:space="preserve"> (3*D200+2*E200+F200)/G187</f>
        <v>2.4285714285714284</v>
      </c>
      <c r="P200" s="14">
        <v>12</v>
      </c>
      <c r="Q200" s="50"/>
      <c r="R200" s="50">
        <v>5</v>
      </c>
      <c r="S200" s="50">
        <v>1</v>
      </c>
      <c r="T200" s="50">
        <v>6</v>
      </c>
      <c r="U200" s="50">
        <v>3</v>
      </c>
      <c r="V200" s="14">
        <f xml:space="preserve"> (3*S200+2*T200+U200)/G187</f>
        <v>2.5714285714285716</v>
      </c>
    </row>
    <row r="201" spans="1:26" x14ac:dyDescent="0.25">
      <c r="D201" s="87"/>
      <c r="E201" s="87"/>
    </row>
    <row r="202" spans="1:26" ht="15.75" thickBot="1" x14ac:dyDescent="0.3">
      <c r="A202" s="15"/>
      <c r="B202" s="15"/>
      <c r="C202" s="15"/>
      <c r="D202" s="15"/>
      <c r="E202" s="15"/>
      <c r="F202" s="15"/>
      <c r="G202" s="15"/>
      <c r="H202" s="15"/>
      <c r="I202" s="15"/>
      <c r="J202" s="15"/>
      <c r="K202" s="15"/>
      <c r="L202" s="16"/>
      <c r="M202" s="16"/>
      <c r="N202" s="16"/>
    </row>
    <row r="203" spans="1:26" ht="16.5" customHeight="1" thickBot="1" x14ac:dyDescent="0.3">
      <c r="A203" s="17"/>
      <c r="B203" s="17"/>
      <c r="C203" s="17"/>
      <c r="D203" s="17"/>
      <c r="E203" s="17"/>
      <c r="F203" s="17"/>
      <c r="G203" s="18"/>
      <c r="H203" s="18"/>
      <c r="I203" s="17"/>
      <c r="J203" s="17"/>
      <c r="K203" s="17"/>
      <c r="L203" s="19"/>
      <c r="M203" s="19"/>
      <c r="N203" s="19"/>
      <c r="Q203" s="94" t="s">
        <v>70</v>
      </c>
      <c r="R203" s="95"/>
      <c r="S203" s="95"/>
      <c r="T203" s="95"/>
      <c r="U203" s="95"/>
      <c r="V203" s="96"/>
    </row>
    <row r="204" spans="1:26" ht="16.5" customHeight="1" thickBot="1" x14ac:dyDescent="0.35">
      <c r="A204" s="17"/>
      <c r="B204" s="88" t="s">
        <v>69</v>
      </c>
      <c r="C204" s="89"/>
      <c r="D204" s="89"/>
      <c r="E204" s="89"/>
      <c r="F204" s="89"/>
      <c r="G204" s="89"/>
      <c r="H204" s="89"/>
      <c r="I204" s="89"/>
      <c r="J204" s="89"/>
      <c r="K204" s="89"/>
      <c r="L204" s="89"/>
      <c r="M204" s="89"/>
      <c r="N204" s="90"/>
      <c r="O204" s="63"/>
      <c r="Q204" s="97"/>
      <c r="R204" s="98"/>
      <c r="S204" s="98"/>
      <c r="T204" s="98"/>
      <c r="U204" s="98"/>
      <c r="V204" s="99"/>
      <c r="W204" s="17"/>
      <c r="X204" s="17"/>
      <c r="Y204" s="17"/>
      <c r="Z204" s="19"/>
    </row>
    <row r="205" spans="1:26" x14ac:dyDescent="0.25">
      <c r="A205" s="17"/>
      <c r="B205" s="22"/>
      <c r="C205" s="23" t="s">
        <v>11</v>
      </c>
      <c r="D205" s="23" t="s">
        <v>12</v>
      </c>
      <c r="E205" s="23" t="s">
        <v>13</v>
      </c>
      <c r="F205" s="23" t="s">
        <v>14</v>
      </c>
      <c r="G205" s="23" t="s">
        <v>15</v>
      </c>
      <c r="H205" s="23" t="s">
        <v>16</v>
      </c>
      <c r="I205" s="23" t="s">
        <v>17</v>
      </c>
      <c r="J205" s="23" t="s">
        <v>18</v>
      </c>
      <c r="K205" s="23" t="s">
        <v>19</v>
      </c>
      <c r="L205" s="23" t="s">
        <v>20</v>
      </c>
      <c r="M205" s="61" t="s">
        <v>73</v>
      </c>
      <c r="N205" s="62" t="s">
        <v>74</v>
      </c>
      <c r="Q205" s="20"/>
      <c r="R205" s="21" t="s">
        <v>21</v>
      </c>
      <c r="S205" s="21" t="s">
        <v>22</v>
      </c>
      <c r="T205" s="21" t="s">
        <v>23</v>
      </c>
      <c r="U205" s="21" t="s">
        <v>24</v>
      </c>
      <c r="V205" s="77" t="s">
        <v>25</v>
      </c>
    </row>
    <row r="206" spans="1:26" x14ac:dyDescent="0.25">
      <c r="A206" s="17"/>
      <c r="B206" s="24" t="s">
        <v>0</v>
      </c>
      <c r="C206" s="5" t="s">
        <v>58</v>
      </c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4"/>
      <c r="Q206" s="24" t="s">
        <v>0</v>
      </c>
      <c r="R206" s="5"/>
      <c r="S206" s="5"/>
      <c r="T206" s="5"/>
      <c r="U206" s="5"/>
      <c r="V206" s="25" t="s">
        <v>57</v>
      </c>
    </row>
    <row r="207" spans="1:26" x14ac:dyDescent="0.25">
      <c r="A207" s="17"/>
      <c r="B207" s="24" t="s">
        <v>1</v>
      </c>
      <c r="C207" s="5"/>
      <c r="D207" s="5" t="s">
        <v>58</v>
      </c>
      <c r="E207" s="5"/>
      <c r="F207" s="5"/>
      <c r="G207" s="5"/>
      <c r="H207" s="5"/>
      <c r="I207" s="5"/>
      <c r="J207" s="5"/>
      <c r="K207" s="5"/>
      <c r="L207" s="5"/>
      <c r="M207" s="5"/>
      <c r="N207" s="54"/>
      <c r="P207" s="17"/>
      <c r="Q207" s="24" t="s">
        <v>1</v>
      </c>
      <c r="R207" s="5" t="s">
        <v>57</v>
      </c>
      <c r="S207" s="5"/>
      <c r="T207" s="5"/>
      <c r="U207" s="5"/>
      <c r="V207" s="25"/>
    </row>
    <row r="208" spans="1:26" x14ac:dyDescent="0.25">
      <c r="A208" s="17"/>
      <c r="B208" s="24" t="s">
        <v>2</v>
      </c>
      <c r="C208" s="5" t="s">
        <v>58</v>
      </c>
      <c r="D208" s="5"/>
      <c r="E208" s="5"/>
      <c r="F208" s="5"/>
      <c r="G208" s="5"/>
      <c r="H208" s="5"/>
      <c r="I208" s="5"/>
      <c r="J208" s="5"/>
      <c r="K208" s="5"/>
      <c r="L208" s="51"/>
      <c r="M208" s="51"/>
      <c r="N208" s="54"/>
      <c r="P208" s="17"/>
      <c r="Q208" s="24" t="s">
        <v>2</v>
      </c>
      <c r="R208" s="5"/>
      <c r="S208" s="5"/>
      <c r="T208" s="5"/>
      <c r="U208" s="5"/>
      <c r="V208" s="25"/>
    </row>
    <row r="209" spans="1:27" x14ac:dyDescent="0.25">
      <c r="A209" s="17"/>
      <c r="B209" s="24" t="s">
        <v>3</v>
      </c>
      <c r="C209" s="5"/>
      <c r="D209" s="5" t="s">
        <v>58</v>
      </c>
      <c r="E209" s="5"/>
      <c r="F209" s="5"/>
      <c r="G209" s="5"/>
      <c r="H209" s="5"/>
      <c r="I209" s="5"/>
      <c r="J209" s="5"/>
      <c r="K209" s="5"/>
      <c r="L209" s="51"/>
      <c r="M209" s="51"/>
      <c r="N209" s="54"/>
      <c r="P209" s="17"/>
      <c r="Q209" s="24" t="s">
        <v>3</v>
      </c>
      <c r="R209" s="5"/>
      <c r="S209" s="5"/>
      <c r="T209" s="5"/>
      <c r="U209" s="5"/>
      <c r="V209" s="25"/>
    </row>
    <row r="210" spans="1:27" x14ac:dyDescent="0.25">
      <c r="A210" s="17"/>
      <c r="B210" s="24" t="s">
        <v>4</v>
      </c>
      <c r="C210" s="5"/>
      <c r="D210" s="5"/>
      <c r="E210" s="5"/>
      <c r="F210" s="5"/>
      <c r="G210" s="5"/>
      <c r="H210" s="5"/>
      <c r="I210" s="5"/>
      <c r="J210" s="5"/>
      <c r="K210" s="5"/>
      <c r="L210" s="51"/>
      <c r="M210" s="51"/>
      <c r="N210" s="54"/>
      <c r="P210" s="17"/>
      <c r="Q210" s="24" t="s">
        <v>4</v>
      </c>
      <c r="R210" s="5"/>
      <c r="S210" s="5" t="s">
        <v>57</v>
      </c>
      <c r="T210" s="5"/>
      <c r="U210" s="5"/>
      <c r="V210" s="25"/>
    </row>
    <row r="211" spans="1:27" x14ac:dyDescent="0.25">
      <c r="A211" s="17"/>
      <c r="B211" s="24" t="s">
        <v>5</v>
      </c>
      <c r="C211" s="5"/>
      <c r="D211" s="5"/>
      <c r="E211" s="5"/>
      <c r="F211" s="5"/>
      <c r="G211" s="5"/>
      <c r="H211" s="5"/>
      <c r="I211" s="5"/>
      <c r="J211" s="5"/>
      <c r="K211" s="5"/>
      <c r="L211" s="51"/>
      <c r="M211" s="51"/>
      <c r="N211" s="54"/>
      <c r="P211" s="17"/>
      <c r="Q211" s="24" t="s">
        <v>5</v>
      </c>
      <c r="R211" s="5"/>
      <c r="S211" s="5"/>
      <c r="T211" s="5"/>
      <c r="U211" s="5"/>
      <c r="V211" s="25"/>
    </row>
    <row r="212" spans="1:27" x14ac:dyDescent="0.25">
      <c r="A212" s="17"/>
      <c r="B212" s="24" t="s">
        <v>6</v>
      </c>
      <c r="C212" s="5"/>
      <c r="D212" s="5"/>
      <c r="E212" s="5"/>
      <c r="F212" s="5"/>
      <c r="G212" s="5"/>
      <c r="H212" s="5"/>
      <c r="I212" s="5"/>
      <c r="J212" s="5"/>
      <c r="K212" s="5"/>
      <c r="L212" s="51"/>
      <c r="M212" s="51"/>
      <c r="N212" s="54"/>
      <c r="P212" s="17"/>
      <c r="Q212" s="24" t="s">
        <v>6</v>
      </c>
      <c r="R212" s="5"/>
      <c r="S212" s="5"/>
      <c r="T212" s="5" t="s">
        <v>57</v>
      </c>
      <c r="U212" s="5" t="s">
        <v>57</v>
      </c>
      <c r="V212" s="25"/>
    </row>
    <row r="213" spans="1:27" x14ac:dyDescent="0.25">
      <c r="A213" s="17"/>
      <c r="B213" s="24" t="s">
        <v>7</v>
      </c>
      <c r="C213" s="5"/>
      <c r="D213" s="5"/>
      <c r="E213" s="5"/>
      <c r="F213" s="5"/>
      <c r="G213" s="5"/>
      <c r="H213" s="5"/>
      <c r="I213" s="5"/>
      <c r="J213" s="5"/>
      <c r="K213" s="5"/>
      <c r="L213" s="51"/>
      <c r="M213" s="51"/>
      <c r="N213" s="54"/>
      <c r="P213" s="17"/>
      <c r="Q213" s="24" t="s">
        <v>7</v>
      </c>
      <c r="R213" s="5"/>
      <c r="S213" s="5"/>
      <c r="T213" s="5"/>
      <c r="U213" s="5"/>
      <c r="V213" s="25"/>
    </row>
    <row r="214" spans="1:27" x14ac:dyDescent="0.25">
      <c r="A214" s="17"/>
      <c r="B214" s="24" t="s">
        <v>8</v>
      </c>
      <c r="C214" s="5"/>
      <c r="D214" s="5"/>
      <c r="E214" s="5"/>
      <c r="F214" s="5"/>
      <c r="G214" s="5"/>
      <c r="H214" s="5"/>
      <c r="I214" s="5"/>
      <c r="J214" s="5"/>
      <c r="K214" s="5"/>
      <c r="L214" s="51"/>
      <c r="M214" s="51"/>
      <c r="N214" s="54"/>
      <c r="P214" s="17"/>
      <c r="Q214" s="24" t="s">
        <v>8</v>
      </c>
      <c r="R214" s="5"/>
      <c r="S214" s="5"/>
      <c r="T214" s="5"/>
      <c r="U214" s="5"/>
      <c r="V214" s="25"/>
    </row>
    <row r="215" spans="1:27" x14ac:dyDescent="0.25">
      <c r="A215" s="17"/>
      <c r="B215" s="75" t="s">
        <v>9</v>
      </c>
      <c r="C215" s="5"/>
      <c r="D215" s="5"/>
      <c r="E215" s="5"/>
      <c r="F215" s="5"/>
      <c r="G215" s="5"/>
      <c r="H215" s="5"/>
      <c r="I215" s="5"/>
      <c r="J215" s="5"/>
      <c r="K215" s="5"/>
      <c r="L215" s="51"/>
      <c r="M215" s="51"/>
      <c r="N215" s="54"/>
      <c r="P215" s="17"/>
      <c r="Q215" s="24" t="s">
        <v>9</v>
      </c>
      <c r="R215" s="5"/>
      <c r="S215" s="5"/>
      <c r="T215" s="5"/>
      <c r="U215" s="5"/>
      <c r="V215" s="25" t="s">
        <v>58</v>
      </c>
    </row>
    <row r="216" spans="1:27" x14ac:dyDescent="0.25">
      <c r="A216" s="17"/>
      <c r="B216" s="24" t="s">
        <v>75</v>
      </c>
      <c r="C216" s="73"/>
      <c r="D216" s="5"/>
      <c r="E216" s="5"/>
      <c r="F216" s="5"/>
      <c r="G216" s="5"/>
      <c r="H216" s="5"/>
      <c r="I216" s="5"/>
      <c r="J216" s="5"/>
      <c r="K216" s="5"/>
      <c r="L216" s="51"/>
      <c r="M216" s="51"/>
      <c r="N216" s="54"/>
      <c r="O216" s="19"/>
      <c r="P216" s="17"/>
      <c r="Q216" s="24" t="s">
        <v>75</v>
      </c>
      <c r="R216" s="5"/>
      <c r="S216" s="5"/>
      <c r="T216" s="5"/>
      <c r="U216" s="5"/>
      <c r="V216" s="25"/>
    </row>
    <row r="217" spans="1:27" ht="19.5" thickBot="1" x14ac:dyDescent="0.35">
      <c r="A217" s="15"/>
      <c r="B217" s="26" t="s">
        <v>76</v>
      </c>
      <c r="C217" s="74"/>
      <c r="D217" s="27"/>
      <c r="E217" s="27"/>
      <c r="F217" s="27"/>
      <c r="G217" s="27"/>
      <c r="H217" s="27"/>
      <c r="I217" s="27"/>
      <c r="J217" s="27"/>
      <c r="K217" s="27"/>
      <c r="L217" s="27"/>
      <c r="M217" s="27"/>
      <c r="N217" s="55" t="s">
        <v>57</v>
      </c>
      <c r="O217" s="60"/>
      <c r="P217" s="17"/>
      <c r="Q217" s="26" t="s">
        <v>76</v>
      </c>
      <c r="R217" s="27"/>
      <c r="S217" s="27"/>
      <c r="T217" s="27"/>
      <c r="U217" s="27"/>
      <c r="V217" s="28"/>
      <c r="W217" s="17"/>
      <c r="X217" s="17"/>
      <c r="Y217" s="17"/>
      <c r="Z217" s="17"/>
      <c r="AA217" s="19"/>
    </row>
    <row r="218" spans="1:27" ht="15.75" thickBot="1" x14ac:dyDescent="0.3">
      <c r="A218" s="35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9"/>
      <c r="M218" s="19"/>
      <c r="N218" s="19"/>
      <c r="O218" s="59"/>
      <c r="P218" s="17"/>
      <c r="Q218" s="17"/>
      <c r="R218" s="17"/>
      <c r="S218" s="17"/>
      <c r="T218" s="17"/>
      <c r="U218" s="17"/>
      <c r="V218" s="17"/>
    </row>
    <row r="219" spans="1:27" ht="15" customHeight="1" x14ac:dyDescent="0.3">
      <c r="A219" s="35"/>
      <c r="B219" s="83" t="s">
        <v>71</v>
      </c>
      <c r="C219" s="84"/>
      <c r="D219" s="84"/>
      <c r="E219" s="84"/>
      <c r="F219" s="84"/>
      <c r="G219" s="84"/>
      <c r="H219" s="84"/>
      <c r="I219" s="84"/>
      <c r="J219" s="84"/>
      <c r="K219" s="84"/>
      <c r="L219" s="84"/>
      <c r="M219" s="56"/>
      <c r="N219" s="65"/>
      <c r="O219" s="64"/>
      <c r="Q219" s="91" t="s">
        <v>72</v>
      </c>
      <c r="R219" s="92"/>
      <c r="S219" s="92"/>
      <c r="T219" s="92"/>
      <c r="U219" s="92"/>
      <c r="V219" s="93"/>
    </row>
    <row r="220" spans="1:27" ht="15" customHeight="1" x14ac:dyDescent="0.25">
      <c r="A220" s="35"/>
      <c r="B220" s="38"/>
      <c r="C220" s="39" t="s">
        <v>11</v>
      </c>
      <c r="D220" s="39" t="s">
        <v>12</v>
      </c>
      <c r="E220" s="39" t="s">
        <v>13</v>
      </c>
      <c r="F220" s="39" t="s">
        <v>14</v>
      </c>
      <c r="G220" s="39" t="s">
        <v>15</v>
      </c>
      <c r="H220" s="39" t="s">
        <v>16</v>
      </c>
      <c r="I220" s="39" t="s">
        <v>17</v>
      </c>
      <c r="J220" s="39" t="s">
        <v>18</v>
      </c>
      <c r="K220" s="39" t="s">
        <v>19</v>
      </c>
      <c r="L220" s="39" t="s">
        <v>20</v>
      </c>
      <c r="M220" s="39" t="s">
        <v>73</v>
      </c>
      <c r="N220" s="44" t="s">
        <v>74</v>
      </c>
      <c r="O220" s="64"/>
      <c r="P220" s="36"/>
      <c r="Q220" s="38"/>
      <c r="R220" s="39" t="s">
        <v>21</v>
      </c>
      <c r="S220" s="39" t="s">
        <v>22</v>
      </c>
      <c r="T220" s="39" t="s">
        <v>23</v>
      </c>
      <c r="U220" s="39" t="s">
        <v>24</v>
      </c>
      <c r="V220" s="44" t="s">
        <v>25</v>
      </c>
    </row>
    <row r="221" spans="1:27" x14ac:dyDescent="0.25">
      <c r="A221" s="35"/>
      <c r="B221" s="40" t="s">
        <v>0</v>
      </c>
      <c r="C221" s="41">
        <f>IF(C206="Y",G189,0)</f>
        <v>2.4285714285714284</v>
      </c>
      <c r="D221" s="41">
        <f>IF(D206="Y",G189,0)</f>
        <v>0</v>
      </c>
      <c r="E221" s="41">
        <f>IF(E206="Y",G189,0)</f>
        <v>0</v>
      </c>
      <c r="F221" s="41">
        <f>IF(F206="Y",G189,0)</f>
        <v>0</v>
      </c>
      <c r="G221" s="41">
        <f>IF(G206="Y",G189,0)</f>
        <v>0</v>
      </c>
      <c r="H221" s="41">
        <f>IF(H206="Y",G189,0)</f>
        <v>0</v>
      </c>
      <c r="I221" s="41">
        <f>IF(I206="Y",G189,0)</f>
        <v>0</v>
      </c>
      <c r="J221" s="41">
        <f>IF(J206="Y",G189,0)</f>
        <v>0</v>
      </c>
      <c r="K221" s="41">
        <f>IF(K206="Y",G189,0)</f>
        <v>0</v>
      </c>
      <c r="L221" s="41">
        <f>IF(L206="Y",G189,0)</f>
        <v>0</v>
      </c>
      <c r="M221" s="41">
        <f>IF(M206="Y",Q189,0)</f>
        <v>0</v>
      </c>
      <c r="N221" s="41">
        <f>IF(N206="Y",Q189,0)</f>
        <v>0</v>
      </c>
      <c r="O221" s="64"/>
      <c r="P221" s="35"/>
      <c r="Q221" s="40" t="s">
        <v>0</v>
      </c>
      <c r="R221" s="41">
        <f t="shared" ref="R221:R232" si="28">IF(R206="Y",V189,0)</f>
        <v>0</v>
      </c>
      <c r="S221" s="41">
        <f t="shared" ref="S221:S232" si="29">IF(S206="Y",V189,0)</f>
        <v>0</v>
      </c>
      <c r="T221" s="41">
        <f t="shared" ref="T221:T232" si="30">IF(T206="Y",V189,0)</f>
        <v>0</v>
      </c>
      <c r="U221" s="41">
        <f t="shared" ref="U221:U232" si="31">IF(U206="Y",V189,0)</f>
        <v>0</v>
      </c>
      <c r="V221" s="41">
        <f t="shared" ref="V221:V232" si="32">IF(V206="Y",V189,0)</f>
        <v>2.4285714285714284</v>
      </c>
    </row>
    <row r="222" spans="1:27" x14ac:dyDescent="0.25">
      <c r="A222" s="35"/>
      <c r="B222" s="40" t="s">
        <v>1</v>
      </c>
      <c r="C222" s="41">
        <f>IF(C207="Y",G190,0)</f>
        <v>0</v>
      </c>
      <c r="D222" s="41">
        <f>IF(D207="Y",G190,0)</f>
        <v>2.1428571428571428</v>
      </c>
      <c r="E222" s="41">
        <f>IF(E207="Y",G190,0)</f>
        <v>0</v>
      </c>
      <c r="F222" s="41">
        <f>IF(F207="Y",G190,0)</f>
        <v>0</v>
      </c>
      <c r="G222" s="41">
        <f>IF(G207="Y",G190,0)</f>
        <v>0</v>
      </c>
      <c r="H222" s="41">
        <f>IF(H207="Y",G190,0)</f>
        <v>0</v>
      </c>
      <c r="I222" s="41">
        <f>IF(I207="Y",G190,0)</f>
        <v>0</v>
      </c>
      <c r="J222" s="41">
        <f>IF(J207="Y",G190,0)</f>
        <v>0</v>
      </c>
      <c r="K222" s="41">
        <f>IF(K207="Y",G190,0)</f>
        <v>0</v>
      </c>
      <c r="L222" s="41">
        <f>IF(L207="Y",G190,0)</f>
        <v>0</v>
      </c>
      <c r="M222" s="41">
        <f>IF(M207="Y",G190,0)</f>
        <v>0</v>
      </c>
      <c r="N222" s="41">
        <f>IF(N207="Y",G190,0)</f>
        <v>0</v>
      </c>
      <c r="O222" s="64"/>
      <c r="P222" s="35"/>
      <c r="Q222" s="40" t="s">
        <v>1</v>
      </c>
      <c r="R222" s="41">
        <f t="shared" si="28"/>
        <v>2.5714285714285716</v>
      </c>
      <c r="S222" s="41">
        <f t="shared" si="29"/>
        <v>0</v>
      </c>
      <c r="T222" s="41">
        <f t="shared" si="30"/>
        <v>0</v>
      </c>
      <c r="U222" s="41">
        <f t="shared" si="31"/>
        <v>0</v>
      </c>
      <c r="V222" s="41">
        <f t="shared" si="32"/>
        <v>0</v>
      </c>
    </row>
    <row r="223" spans="1:27" x14ac:dyDescent="0.25">
      <c r="A223" s="35"/>
      <c r="B223" s="40" t="s">
        <v>2</v>
      </c>
      <c r="C223" s="41">
        <f>IF(C208="Y",G191,0)</f>
        <v>2.1428571428571428</v>
      </c>
      <c r="D223" s="41">
        <f>IF(D208="Y",G191,0)</f>
        <v>0</v>
      </c>
      <c r="E223" s="41">
        <f>IF(E208="Y",G191,0)</f>
        <v>0</v>
      </c>
      <c r="F223" s="41">
        <f>IF(F208="Y",G191,0)</f>
        <v>0</v>
      </c>
      <c r="G223" s="41">
        <f>IF(G208="Y",G191,0)</f>
        <v>0</v>
      </c>
      <c r="H223" s="41">
        <f>IF(H208="Y",G191,0)</f>
        <v>0</v>
      </c>
      <c r="I223" s="41">
        <f>IF(I208="Y",G191,0)</f>
        <v>0</v>
      </c>
      <c r="J223" s="41">
        <f>IF(J208="Y",G191,0)</f>
        <v>0</v>
      </c>
      <c r="K223" s="41">
        <f>IF(K208="Y",G191,0)</f>
        <v>0</v>
      </c>
      <c r="L223" s="41">
        <f>IF(L208="Y",G191,0)</f>
        <v>0</v>
      </c>
      <c r="M223" s="41">
        <f>IF(M208="Y",G191,0)</f>
        <v>0</v>
      </c>
      <c r="N223" s="41">
        <f>IF(N208="Y",G191,0)</f>
        <v>0</v>
      </c>
      <c r="O223" s="64"/>
      <c r="P223" s="35"/>
      <c r="Q223" s="40" t="s">
        <v>2</v>
      </c>
      <c r="R223" s="41">
        <f t="shared" si="28"/>
        <v>0</v>
      </c>
      <c r="S223" s="41">
        <f t="shared" si="29"/>
        <v>0</v>
      </c>
      <c r="T223" s="41">
        <f t="shared" si="30"/>
        <v>0</v>
      </c>
      <c r="U223" s="41">
        <f t="shared" si="31"/>
        <v>0</v>
      </c>
      <c r="V223" s="41">
        <f t="shared" si="32"/>
        <v>0</v>
      </c>
    </row>
    <row r="224" spans="1:27" x14ac:dyDescent="0.25">
      <c r="A224" s="37"/>
      <c r="B224" s="40" t="s">
        <v>3</v>
      </c>
      <c r="C224" s="41">
        <f t="shared" ref="C224:C229" si="33">IF(C209="Y",G192,0)</f>
        <v>0</v>
      </c>
      <c r="D224" s="41">
        <f t="shared" ref="D224:D229" si="34">IF(D209="Y",G192,0)</f>
        <v>2.7142857142857144</v>
      </c>
      <c r="E224" s="41">
        <f t="shared" ref="E224:E229" si="35">IF(E209="Y",G192,0)</f>
        <v>0</v>
      </c>
      <c r="F224" s="41">
        <f t="shared" ref="F224:F229" si="36">IF(F209="Y",G192,0)</f>
        <v>0</v>
      </c>
      <c r="G224" s="41">
        <f t="shared" ref="G224:G229" si="37">IF(G209="Y",G192,0)</f>
        <v>0</v>
      </c>
      <c r="H224" s="41">
        <f t="shared" ref="H224:H229" si="38">IF(H209="Y",G192,0)</f>
        <v>0</v>
      </c>
      <c r="I224" s="41">
        <f t="shared" ref="I224:I229" si="39">IF(I209="Y",G192,0)</f>
        <v>0</v>
      </c>
      <c r="J224" s="41">
        <f t="shared" ref="J224:J229" si="40">IF(J209="Y",G192,0)</f>
        <v>0</v>
      </c>
      <c r="K224" s="41">
        <f t="shared" ref="K224:K229" si="41">IF(K209="Y",G192,0)</f>
        <v>0</v>
      </c>
      <c r="L224" s="41">
        <f t="shared" ref="L224:L229" si="42">IF(L209="Y",G192,0)</f>
        <v>0</v>
      </c>
      <c r="M224" s="41">
        <f t="shared" ref="M224:M229" si="43">IF(M209="Y",G192,0)</f>
        <v>0</v>
      </c>
      <c r="N224" s="41">
        <f t="shared" ref="N224:N229" si="44">IF(N209="Y",G192,0)</f>
        <v>0</v>
      </c>
      <c r="O224" s="64"/>
      <c r="P224" s="35"/>
      <c r="Q224" s="40" t="s">
        <v>3</v>
      </c>
      <c r="R224" s="41">
        <f t="shared" si="28"/>
        <v>0</v>
      </c>
      <c r="S224" s="41">
        <f t="shared" si="29"/>
        <v>0</v>
      </c>
      <c r="T224" s="41">
        <f t="shared" si="30"/>
        <v>0</v>
      </c>
      <c r="U224" s="41">
        <f t="shared" si="31"/>
        <v>0</v>
      </c>
      <c r="V224" s="41">
        <f t="shared" si="32"/>
        <v>0</v>
      </c>
    </row>
    <row r="225" spans="1:22" x14ac:dyDescent="0.25">
      <c r="A225" s="37"/>
      <c r="B225" s="40" t="s">
        <v>4</v>
      </c>
      <c r="C225" s="41">
        <f t="shared" si="33"/>
        <v>0</v>
      </c>
      <c r="D225" s="41">
        <f t="shared" si="34"/>
        <v>0</v>
      </c>
      <c r="E225" s="41">
        <f t="shared" si="35"/>
        <v>0</v>
      </c>
      <c r="F225" s="41">
        <f t="shared" si="36"/>
        <v>0</v>
      </c>
      <c r="G225" s="41">
        <f t="shared" si="37"/>
        <v>0</v>
      </c>
      <c r="H225" s="41">
        <f t="shared" si="38"/>
        <v>0</v>
      </c>
      <c r="I225" s="41">
        <f t="shared" si="39"/>
        <v>0</v>
      </c>
      <c r="J225" s="41">
        <f t="shared" si="40"/>
        <v>0</v>
      </c>
      <c r="K225" s="41">
        <f t="shared" si="41"/>
        <v>0</v>
      </c>
      <c r="L225" s="41">
        <f t="shared" si="42"/>
        <v>0</v>
      </c>
      <c r="M225" s="41">
        <f t="shared" si="43"/>
        <v>0</v>
      </c>
      <c r="N225" s="41">
        <f t="shared" si="44"/>
        <v>0</v>
      </c>
      <c r="O225" s="64"/>
      <c r="P225" s="35"/>
      <c r="Q225" s="40" t="s">
        <v>4</v>
      </c>
      <c r="R225" s="41">
        <f t="shared" si="28"/>
        <v>0</v>
      </c>
      <c r="S225" s="41">
        <f t="shared" si="29"/>
        <v>2.5714285714285716</v>
      </c>
      <c r="T225" s="41">
        <f t="shared" si="30"/>
        <v>0</v>
      </c>
      <c r="U225" s="41">
        <f t="shared" si="31"/>
        <v>0</v>
      </c>
      <c r="V225" s="41">
        <f t="shared" si="32"/>
        <v>0</v>
      </c>
    </row>
    <row r="226" spans="1:22" x14ac:dyDescent="0.25">
      <c r="A226" s="37"/>
      <c r="B226" s="40" t="s">
        <v>5</v>
      </c>
      <c r="C226" s="41">
        <f t="shared" si="33"/>
        <v>0</v>
      </c>
      <c r="D226" s="41">
        <f t="shared" si="34"/>
        <v>0</v>
      </c>
      <c r="E226" s="41">
        <f t="shared" si="35"/>
        <v>0</v>
      </c>
      <c r="F226" s="41">
        <f t="shared" si="36"/>
        <v>0</v>
      </c>
      <c r="G226" s="41">
        <f t="shared" si="37"/>
        <v>0</v>
      </c>
      <c r="H226" s="41">
        <f t="shared" si="38"/>
        <v>0</v>
      </c>
      <c r="I226" s="41">
        <f t="shared" si="39"/>
        <v>0</v>
      </c>
      <c r="J226" s="41">
        <f t="shared" si="40"/>
        <v>0</v>
      </c>
      <c r="K226" s="41">
        <f t="shared" si="41"/>
        <v>0</v>
      </c>
      <c r="L226" s="41">
        <f t="shared" si="42"/>
        <v>0</v>
      </c>
      <c r="M226" s="41">
        <f t="shared" si="43"/>
        <v>0</v>
      </c>
      <c r="N226" s="41">
        <f t="shared" si="44"/>
        <v>0</v>
      </c>
      <c r="O226" s="64"/>
      <c r="P226" s="35"/>
      <c r="Q226" s="40" t="s">
        <v>5</v>
      </c>
      <c r="R226" s="41">
        <f t="shared" si="28"/>
        <v>0</v>
      </c>
      <c r="S226" s="41">
        <f t="shared" si="29"/>
        <v>0</v>
      </c>
      <c r="T226" s="41">
        <f t="shared" si="30"/>
        <v>0</v>
      </c>
      <c r="U226" s="41">
        <f t="shared" si="31"/>
        <v>0</v>
      </c>
      <c r="V226" s="41">
        <f t="shared" si="32"/>
        <v>0</v>
      </c>
    </row>
    <row r="227" spans="1:22" x14ac:dyDescent="0.25">
      <c r="A227" s="37"/>
      <c r="B227" s="40" t="s">
        <v>6</v>
      </c>
      <c r="C227" s="41">
        <f t="shared" si="33"/>
        <v>0</v>
      </c>
      <c r="D227" s="41">
        <f t="shared" si="34"/>
        <v>0</v>
      </c>
      <c r="E227" s="41">
        <f t="shared" si="35"/>
        <v>0</v>
      </c>
      <c r="F227" s="41">
        <f t="shared" si="36"/>
        <v>0</v>
      </c>
      <c r="G227" s="41">
        <f t="shared" si="37"/>
        <v>0</v>
      </c>
      <c r="H227" s="41">
        <f t="shared" si="38"/>
        <v>0</v>
      </c>
      <c r="I227" s="41">
        <f t="shared" si="39"/>
        <v>0</v>
      </c>
      <c r="J227" s="41">
        <f t="shared" si="40"/>
        <v>0</v>
      </c>
      <c r="K227" s="41">
        <f t="shared" si="41"/>
        <v>0</v>
      </c>
      <c r="L227" s="41">
        <f t="shared" si="42"/>
        <v>0</v>
      </c>
      <c r="M227" s="41">
        <f t="shared" si="43"/>
        <v>0</v>
      </c>
      <c r="N227" s="41">
        <f t="shared" si="44"/>
        <v>0</v>
      </c>
      <c r="O227" s="64"/>
      <c r="P227" s="37"/>
      <c r="Q227" s="40" t="s">
        <v>6</v>
      </c>
      <c r="R227" s="41">
        <f t="shared" si="28"/>
        <v>0</v>
      </c>
      <c r="S227" s="41">
        <f t="shared" si="29"/>
        <v>0</v>
      </c>
      <c r="T227" s="41">
        <f t="shared" si="30"/>
        <v>4.2857142857142856</v>
      </c>
      <c r="U227" s="41">
        <f t="shared" si="31"/>
        <v>4.2857142857142856</v>
      </c>
      <c r="V227" s="41">
        <f t="shared" si="32"/>
        <v>0</v>
      </c>
    </row>
    <row r="228" spans="1:22" x14ac:dyDescent="0.25">
      <c r="A228" s="37"/>
      <c r="B228" s="40" t="s">
        <v>7</v>
      </c>
      <c r="C228" s="41">
        <f t="shared" si="33"/>
        <v>0</v>
      </c>
      <c r="D228" s="41">
        <f t="shared" si="34"/>
        <v>0</v>
      </c>
      <c r="E228" s="41">
        <f t="shared" si="35"/>
        <v>0</v>
      </c>
      <c r="F228" s="41">
        <f t="shared" si="36"/>
        <v>0</v>
      </c>
      <c r="G228" s="41">
        <f t="shared" si="37"/>
        <v>0</v>
      </c>
      <c r="H228" s="41">
        <f t="shared" si="38"/>
        <v>0</v>
      </c>
      <c r="I228" s="41">
        <f t="shared" si="39"/>
        <v>0</v>
      </c>
      <c r="J228" s="41">
        <f t="shared" si="40"/>
        <v>0</v>
      </c>
      <c r="K228" s="41">
        <f t="shared" si="41"/>
        <v>0</v>
      </c>
      <c r="L228" s="41">
        <f t="shared" si="42"/>
        <v>0</v>
      </c>
      <c r="M228" s="41">
        <f t="shared" si="43"/>
        <v>0</v>
      </c>
      <c r="N228" s="41">
        <f t="shared" si="44"/>
        <v>0</v>
      </c>
      <c r="O228" s="64"/>
      <c r="P228" s="37"/>
      <c r="Q228" s="40" t="s">
        <v>7</v>
      </c>
      <c r="R228" s="41">
        <f t="shared" si="28"/>
        <v>0</v>
      </c>
      <c r="S228" s="41">
        <f t="shared" si="29"/>
        <v>0</v>
      </c>
      <c r="T228" s="41">
        <f t="shared" si="30"/>
        <v>0</v>
      </c>
      <c r="U228" s="41">
        <f t="shared" si="31"/>
        <v>0</v>
      </c>
      <c r="V228" s="41">
        <f t="shared" si="32"/>
        <v>0</v>
      </c>
    </row>
    <row r="229" spans="1:22" x14ac:dyDescent="0.25">
      <c r="A229" s="37"/>
      <c r="B229" s="40" t="s">
        <v>8</v>
      </c>
      <c r="C229" s="41">
        <f t="shared" si="33"/>
        <v>0</v>
      </c>
      <c r="D229" s="41">
        <f t="shared" si="34"/>
        <v>0</v>
      </c>
      <c r="E229" s="41">
        <f t="shared" si="35"/>
        <v>0</v>
      </c>
      <c r="F229" s="41">
        <f t="shared" si="36"/>
        <v>0</v>
      </c>
      <c r="G229" s="41">
        <f t="shared" si="37"/>
        <v>0</v>
      </c>
      <c r="H229" s="41">
        <f t="shared" si="38"/>
        <v>0</v>
      </c>
      <c r="I229" s="41">
        <f t="shared" si="39"/>
        <v>0</v>
      </c>
      <c r="J229" s="41">
        <f t="shared" si="40"/>
        <v>0</v>
      </c>
      <c r="K229" s="41">
        <f t="shared" si="41"/>
        <v>0</v>
      </c>
      <c r="L229" s="41">
        <f t="shared" si="42"/>
        <v>0</v>
      </c>
      <c r="M229" s="41">
        <f t="shared" si="43"/>
        <v>0</v>
      </c>
      <c r="N229" s="41">
        <f t="shared" si="44"/>
        <v>0</v>
      </c>
      <c r="O229" s="64"/>
      <c r="P229" s="37"/>
      <c r="Q229" s="40" t="s">
        <v>8</v>
      </c>
      <c r="R229" s="41">
        <f t="shared" si="28"/>
        <v>0</v>
      </c>
      <c r="S229" s="41">
        <f t="shared" si="29"/>
        <v>0</v>
      </c>
      <c r="T229" s="41">
        <f t="shared" si="30"/>
        <v>0</v>
      </c>
      <c r="U229" s="41">
        <f t="shared" si="31"/>
        <v>0</v>
      </c>
      <c r="V229" s="41">
        <f t="shared" si="32"/>
        <v>0</v>
      </c>
    </row>
    <row r="230" spans="1:22" x14ac:dyDescent="0.25">
      <c r="B230" s="40" t="s">
        <v>9</v>
      </c>
      <c r="C230" s="41">
        <f>IF(C215="Y",G198,0)</f>
        <v>0</v>
      </c>
      <c r="D230" s="41">
        <f>IF(D215="Y",G198,0)</f>
        <v>0</v>
      </c>
      <c r="E230" s="41">
        <f>IF(E215="Y",G198,0)</f>
        <v>0</v>
      </c>
      <c r="F230" s="41">
        <f>IF(F215="Y",G198,0)</f>
        <v>0</v>
      </c>
      <c r="G230" s="41">
        <f>IF(G215="Y",G198,0)</f>
        <v>0</v>
      </c>
      <c r="H230" s="41">
        <f>IF(H215="Y",G198,0)</f>
        <v>0</v>
      </c>
      <c r="I230" s="41">
        <f>IF(I215="Y",G198,0)</f>
        <v>0</v>
      </c>
      <c r="J230" s="41">
        <f>IF(J215="Y",G198,0)</f>
        <v>0</v>
      </c>
      <c r="K230" s="41">
        <f>IF(K215="Y",G198,0)</f>
        <v>0</v>
      </c>
      <c r="L230" s="41">
        <f>IF(L215="Y",G198,0)</f>
        <v>0</v>
      </c>
      <c r="M230" s="41">
        <f>IF(M215="Y",G198,0)</f>
        <v>0</v>
      </c>
      <c r="N230" s="41">
        <f>IF(N215="Y",G198,0)</f>
        <v>0</v>
      </c>
      <c r="P230" s="37"/>
      <c r="Q230" s="40" t="s">
        <v>9</v>
      </c>
      <c r="R230" s="41">
        <f t="shared" si="28"/>
        <v>0</v>
      </c>
      <c r="S230" s="41">
        <f t="shared" si="29"/>
        <v>0</v>
      </c>
      <c r="T230" s="41">
        <f t="shared" si="30"/>
        <v>0</v>
      </c>
      <c r="U230" s="41">
        <f t="shared" si="31"/>
        <v>0</v>
      </c>
      <c r="V230" s="41">
        <f t="shared" si="32"/>
        <v>0</v>
      </c>
    </row>
    <row r="231" spans="1:22" x14ac:dyDescent="0.25">
      <c r="B231" s="40" t="s">
        <v>75</v>
      </c>
      <c r="C231" s="41">
        <f>IF(C216="Y",G199,0)</f>
        <v>0</v>
      </c>
      <c r="D231" s="41">
        <f>IF(D216="Y",G199,0)</f>
        <v>0</v>
      </c>
      <c r="E231" s="41">
        <f>IF(E216="Y",G199,0)</f>
        <v>0</v>
      </c>
      <c r="F231" s="41">
        <f>IF(F216="Y",G199,0)</f>
        <v>0</v>
      </c>
      <c r="G231" s="41">
        <f>IF(G216="Y",G199,0)</f>
        <v>0</v>
      </c>
      <c r="H231" s="41">
        <f>IF(H216="Y",G199,0)</f>
        <v>0</v>
      </c>
      <c r="I231" s="41">
        <f>IF(I216="Y",G199,0)</f>
        <v>0</v>
      </c>
      <c r="J231" s="41">
        <f>IF(J216="Y",G199,0)</f>
        <v>0</v>
      </c>
      <c r="K231" s="41">
        <f>IF(K216="Y",G199,0)</f>
        <v>0</v>
      </c>
      <c r="L231" s="41">
        <f>IF(L216="Y",G199,0)</f>
        <v>0</v>
      </c>
      <c r="M231" s="41">
        <f>IF(M216="Y",G199,0)</f>
        <v>0</v>
      </c>
      <c r="N231" s="41">
        <f>IF(N216="Y",G199,0)</f>
        <v>0</v>
      </c>
      <c r="P231" s="37"/>
      <c r="Q231" s="40" t="s">
        <v>75</v>
      </c>
      <c r="R231" s="41">
        <f t="shared" si="28"/>
        <v>0</v>
      </c>
      <c r="S231" s="41">
        <f t="shared" si="29"/>
        <v>0</v>
      </c>
      <c r="T231" s="41">
        <f t="shared" si="30"/>
        <v>0</v>
      </c>
      <c r="U231" s="41">
        <f t="shared" si="31"/>
        <v>0</v>
      </c>
      <c r="V231" s="41">
        <f t="shared" si="32"/>
        <v>0</v>
      </c>
    </row>
    <row r="232" spans="1:22" x14ac:dyDescent="0.25">
      <c r="B232" s="40" t="s">
        <v>76</v>
      </c>
      <c r="C232" s="41">
        <f>IF(C217="Y",G200,0)</f>
        <v>0</v>
      </c>
      <c r="D232" s="41">
        <f>IF(D217="Y",G200,0)</f>
        <v>0</v>
      </c>
      <c r="E232" s="41">
        <f>IF(E217="Y",G200,0)</f>
        <v>0</v>
      </c>
      <c r="F232" s="41">
        <f>IF(F217="Y",G200,0)</f>
        <v>0</v>
      </c>
      <c r="G232" s="41">
        <f>IF(G217="Y",G200,0)</f>
        <v>0</v>
      </c>
      <c r="H232" s="41">
        <f>IF(H217="Y",G200,0)</f>
        <v>0</v>
      </c>
      <c r="I232" s="41">
        <f>IF(I217="Y",G200,0)</f>
        <v>0</v>
      </c>
      <c r="J232" s="41">
        <f>IF(J217="Y",G200,0)</f>
        <v>0</v>
      </c>
      <c r="K232" s="41">
        <f>IF(K217="Y",G200,0)</f>
        <v>0</v>
      </c>
      <c r="L232" s="41">
        <f>IF(L217="Y",G200,0)</f>
        <v>0</v>
      </c>
      <c r="M232" s="41">
        <f>IF(M217="Y",G200,0)</f>
        <v>0</v>
      </c>
      <c r="N232" s="41">
        <f>IF(N217="Y",G200,0)</f>
        <v>2.4285714285714284</v>
      </c>
      <c r="P232" s="37"/>
      <c r="Q232" s="40" t="s">
        <v>76</v>
      </c>
      <c r="R232" s="41">
        <f t="shared" si="28"/>
        <v>0</v>
      </c>
      <c r="S232" s="41">
        <f t="shared" si="29"/>
        <v>0</v>
      </c>
      <c r="T232" s="41">
        <f t="shared" si="30"/>
        <v>0</v>
      </c>
      <c r="U232" s="41">
        <f t="shared" si="31"/>
        <v>0</v>
      </c>
      <c r="V232" s="41">
        <f t="shared" si="32"/>
        <v>0</v>
      </c>
    </row>
    <row r="233" spans="1:22" ht="15.75" thickBot="1" x14ac:dyDescent="0.3">
      <c r="B233" s="57" t="s">
        <v>10</v>
      </c>
      <c r="C233" s="58">
        <f>AVERAGEIF(C221:C232,"&gt;0")</f>
        <v>2.2857142857142856</v>
      </c>
      <c r="D233" s="58">
        <f t="shared" ref="D233" si="45">AVERAGEIF(D221:D232,"&gt;0")</f>
        <v>2.4285714285714288</v>
      </c>
      <c r="E233" s="58" t="e">
        <f t="shared" ref="E233" si="46">AVERAGEIF(E221:E232,"&gt;0")</f>
        <v>#DIV/0!</v>
      </c>
      <c r="F233" s="58" t="e">
        <f t="shared" ref="F233" si="47">AVERAGEIF(F221:F232,"&gt;0")</f>
        <v>#DIV/0!</v>
      </c>
      <c r="G233" s="58" t="e">
        <f t="shared" ref="G233" si="48">AVERAGEIF(G221:G232,"&gt;0")</f>
        <v>#DIV/0!</v>
      </c>
      <c r="H233" s="58" t="e">
        <f t="shared" ref="H233" si="49">AVERAGEIF(H221:H232,"&gt;0")</f>
        <v>#DIV/0!</v>
      </c>
      <c r="I233" s="58" t="e">
        <f t="shared" ref="I233" si="50">AVERAGEIF(I221:I232,"&gt;0")</f>
        <v>#DIV/0!</v>
      </c>
      <c r="J233" s="58" t="e">
        <f t="shared" ref="J233" si="51">AVERAGEIF(J221:J232,"&gt;0")</f>
        <v>#DIV/0!</v>
      </c>
      <c r="K233" s="58" t="e">
        <f t="shared" ref="K233" si="52">AVERAGEIF(K221:K232,"&gt;0")</f>
        <v>#DIV/0!</v>
      </c>
      <c r="L233" s="58" t="e">
        <f t="shared" ref="L233" si="53">AVERAGEIF(L221:L232,"&gt;0")</f>
        <v>#DIV/0!</v>
      </c>
      <c r="M233" s="58" t="e">
        <f t="shared" ref="M233" si="54">AVERAGEIF(M221:M232,"&gt;0")</f>
        <v>#DIV/0!</v>
      </c>
      <c r="N233" s="58">
        <f t="shared" ref="N233" si="55">AVERAGEIF(N221:N232,"&gt;0")</f>
        <v>2.4285714285714284</v>
      </c>
      <c r="P233" s="37"/>
      <c r="Q233" s="42" t="s">
        <v>10</v>
      </c>
      <c r="R233" s="43">
        <f>AVERAGEIF(R221:R232,"&gt;0")</f>
        <v>2.5714285714285716</v>
      </c>
      <c r="S233" s="43">
        <f t="shared" ref="S233" si="56">AVERAGEIF(S221:S232,"&gt;0")</f>
        <v>2.5714285714285716</v>
      </c>
      <c r="T233" s="43">
        <f t="shared" ref="T233" si="57">AVERAGEIF(T221:T232,"&gt;0")</f>
        <v>4.2857142857142856</v>
      </c>
      <c r="U233" s="43">
        <f t="shared" ref="U233" si="58">AVERAGEIF(U221:U232,"&gt;0")</f>
        <v>4.2857142857142856</v>
      </c>
      <c r="V233" s="43">
        <f t="shared" ref="V233" si="59">AVERAGEIF(V221:V232,"&gt;0")</f>
        <v>2.4285714285714284</v>
      </c>
    </row>
    <row r="234" spans="1:22" s="31" customFormat="1" ht="33.75" x14ac:dyDescent="0.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</row>
    <row r="235" spans="1:22" x14ac:dyDescent="0.25"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9"/>
      <c r="M235" s="19"/>
      <c r="N235" s="19"/>
    </row>
    <row r="236" spans="1:22" ht="31.5" x14ac:dyDescent="0.5">
      <c r="A236" s="85" t="s">
        <v>48</v>
      </c>
      <c r="B236" s="85"/>
      <c r="C236" s="85"/>
      <c r="D236" s="85"/>
      <c r="E236" s="85"/>
      <c r="F236" s="85"/>
      <c r="G236" s="85"/>
      <c r="H236" s="85"/>
      <c r="I236" s="85"/>
      <c r="J236" s="85"/>
      <c r="K236" s="85"/>
      <c r="L236" s="85"/>
      <c r="M236" s="85"/>
      <c r="N236" s="85"/>
      <c r="O236" s="85"/>
      <c r="P236" s="85"/>
      <c r="Q236" s="85"/>
      <c r="R236" s="85"/>
      <c r="S236" s="85"/>
      <c r="T236" s="9"/>
      <c r="U236" s="9"/>
      <c r="V236" s="9"/>
    </row>
    <row r="237" spans="1:22" ht="21.75" thickBot="1" x14ac:dyDescent="0.4">
      <c r="A237" s="86" t="s">
        <v>78</v>
      </c>
      <c r="B237" s="86"/>
      <c r="C237" s="86"/>
      <c r="D237" s="86"/>
      <c r="E237" s="86"/>
      <c r="F237" s="86"/>
      <c r="G237" s="86"/>
      <c r="H237" s="86"/>
      <c r="I237" s="86"/>
      <c r="J237" s="86"/>
      <c r="K237" s="86"/>
      <c r="L237" s="86"/>
      <c r="M237" s="86"/>
      <c r="N237" s="86"/>
      <c r="O237" s="86"/>
      <c r="P237" s="86"/>
      <c r="Q237" s="86"/>
      <c r="R237" s="86"/>
      <c r="S237" s="86"/>
    </row>
    <row r="238" spans="1:22" x14ac:dyDescent="0.25">
      <c r="A238" s="66"/>
      <c r="B238" s="67"/>
      <c r="C238" s="67"/>
      <c r="D238" s="67"/>
      <c r="E238" s="67"/>
      <c r="F238" s="67" t="s">
        <v>79</v>
      </c>
      <c r="G238" s="68">
        <v>5</v>
      </c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</row>
    <row r="239" spans="1:22" x14ac:dyDescent="0.25">
      <c r="A239" s="69" t="s">
        <v>42</v>
      </c>
      <c r="B239" s="12" t="s">
        <v>49</v>
      </c>
      <c r="C239" s="12" t="s">
        <v>50</v>
      </c>
      <c r="D239" s="12" t="s">
        <v>52</v>
      </c>
      <c r="E239" s="12" t="s">
        <v>53</v>
      </c>
      <c r="F239" s="12" t="s">
        <v>54</v>
      </c>
      <c r="G239" s="52" t="s">
        <v>56</v>
      </c>
      <c r="H239" s="13"/>
      <c r="I239" s="13"/>
      <c r="J239" s="13"/>
      <c r="K239" s="13"/>
      <c r="L239" s="13"/>
      <c r="M239" s="13"/>
      <c r="N239" s="13"/>
      <c r="O239" s="13"/>
      <c r="P239" s="12" t="s">
        <v>42</v>
      </c>
      <c r="Q239" s="12" t="s">
        <v>49</v>
      </c>
      <c r="R239" s="12" t="s">
        <v>51</v>
      </c>
      <c r="S239" s="12" t="s">
        <v>52</v>
      </c>
      <c r="T239" s="12" t="s">
        <v>53</v>
      </c>
      <c r="U239" s="12" t="s">
        <v>54</v>
      </c>
      <c r="V239" s="12" t="s">
        <v>56</v>
      </c>
    </row>
    <row r="240" spans="1:22" x14ac:dyDescent="0.25">
      <c r="A240" s="70">
        <v>1</v>
      </c>
      <c r="B240" s="50"/>
      <c r="C240" s="50">
        <v>1</v>
      </c>
      <c r="D240" s="50">
        <v>2</v>
      </c>
      <c r="E240" s="50">
        <v>3</v>
      </c>
      <c r="F240" s="50">
        <v>5</v>
      </c>
      <c r="G240" s="53">
        <f xml:space="preserve"> (3*D240+2*E240+F240)/G238</f>
        <v>3.4</v>
      </c>
      <c r="P240" s="14">
        <v>1</v>
      </c>
      <c r="Q240" s="50"/>
      <c r="R240" s="50">
        <v>1</v>
      </c>
      <c r="S240" s="50">
        <v>2</v>
      </c>
      <c r="T240" s="50">
        <v>3</v>
      </c>
      <c r="U240" s="50">
        <v>5</v>
      </c>
      <c r="V240" s="14">
        <f xml:space="preserve"> (3*S240+2*T240+U240)/G238</f>
        <v>3.4</v>
      </c>
    </row>
    <row r="241" spans="1:22" x14ac:dyDescent="0.25">
      <c r="A241" s="70">
        <v>2</v>
      </c>
      <c r="B241" s="50"/>
      <c r="C241" s="50">
        <v>1</v>
      </c>
      <c r="D241" s="50">
        <v>1</v>
      </c>
      <c r="E241" s="50">
        <v>6</v>
      </c>
      <c r="F241" s="50">
        <v>3</v>
      </c>
      <c r="G241" s="53">
        <f xml:space="preserve"> (3*D241+2*E241+F241)/G238</f>
        <v>3.6</v>
      </c>
      <c r="P241" s="14">
        <v>2</v>
      </c>
      <c r="Q241" s="50"/>
      <c r="R241" s="50">
        <v>1</v>
      </c>
      <c r="S241" s="50">
        <v>1</v>
      </c>
      <c r="T241" s="50">
        <v>6</v>
      </c>
      <c r="U241" s="50">
        <v>3</v>
      </c>
      <c r="V241" s="14">
        <f xml:space="preserve"> (3*S241+2*T241+U241)/G238</f>
        <v>3.6</v>
      </c>
    </row>
    <row r="242" spans="1:22" x14ac:dyDescent="0.25">
      <c r="A242" s="70">
        <v>3</v>
      </c>
      <c r="B242" s="50"/>
      <c r="C242" s="50">
        <v>3</v>
      </c>
      <c r="D242" s="50">
        <v>1</v>
      </c>
      <c r="E242" s="50">
        <v>10</v>
      </c>
      <c r="F242" s="50">
        <v>3</v>
      </c>
      <c r="G242" s="53">
        <f xml:space="preserve"> (3*D242+2*E242+F242)/G238</f>
        <v>5.2</v>
      </c>
      <c r="P242" s="14">
        <v>3</v>
      </c>
      <c r="Q242" s="50"/>
      <c r="R242" s="50">
        <v>3</v>
      </c>
      <c r="S242" s="50">
        <v>1</v>
      </c>
      <c r="T242" s="50">
        <v>6</v>
      </c>
      <c r="U242" s="50">
        <v>3</v>
      </c>
      <c r="V242" s="14">
        <f xml:space="preserve"> (3*S242+2*T242+U242)/G238</f>
        <v>3.6</v>
      </c>
    </row>
    <row r="243" spans="1:22" x14ac:dyDescent="0.25">
      <c r="A243" s="70">
        <v>4</v>
      </c>
      <c r="B243" s="50"/>
      <c r="C243" s="50">
        <v>3</v>
      </c>
      <c r="D243" s="50">
        <v>1</v>
      </c>
      <c r="E243" s="50">
        <v>6</v>
      </c>
      <c r="F243" s="50">
        <v>3</v>
      </c>
      <c r="G243" s="53">
        <f xml:space="preserve"> (3*D243+2*E243+F243)/G238</f>
        <v>3.6</v>
      </c>
      <c r="P243" s="14">
        <v>4</v>
      </c>
      <c r="Q243" s="50"/>
      <c r="R243" s="50">
        <v>3</v>
      </c>
      <c r="S243" s="50">
        <v>1</v>
      </c>
      <c r="T243" s="50">
        <v>6</v>
      </c>
      <c r="U243" s="50">
        <v>3</v>
      </c>
      <c r="V243" s="14">
        <f xml:space="preserve"> (3*S243+2*T243+U243)/G238</f>
        <v>3.6</v>
      </c>
    </row>
    <row r="244" spans="1:22" x14ac:dyDescent="0.25">
      <c r="A244" s="70">
        <v>5</v>
      </c>
      <c r="B244" s="50"/>
      <c r="C244" s="50">
        <v>5</v>
      </c>
      <c r="D244" s="50">
        <v>1</v>
      </c>
      <c r="E244" s="50">
        <v>6</v>
      </c>
      <c r="F244" s="50">
        <v>3</v>
      </c>
      <c r="G244" s="53">
        <f>(3*D244+2*E244+F244)/G238</f>
        <v>3.6</v>
      </c>
      <c r="P244" s="14">
        <v>5</v>
      </c>
      <c r="Q244" s="50"/>
      <c r="R244" s="50">
        <v>5</v>
      </c>
      <c r="S244" s="50">
        <v>1</v>
      </c>
      <c r="T244" s="50">
        <v>6</v>
      </c>
      <c r="U244" s="50">
        <v>3</v>
      </c>
      <c r="V244" s="14">
        <f xml:space="preserve"> (3*S244+2*T244+U244)/G238</f>
        <v>3.6</v>
      </c>
    </row>
    <row r="245" spans="1:22" x14ac:dyDescent="0.25">
      <c r="A245" s="70">
        <v>6</v>
      </c>
      <c r="B245" s="50"/>
      <c r="C245" s="50">
        <v>4</v>
      </c>
      <c r="D245" s="50">
        <v>2</v>
      </c>
      <c r="E245" s="50">
        <v>6</v>
      </c>
      <c r="F245" s="50">
        <v>2</v>
      </c>
      <c r="G245" s="53">
        <f xml:space="preserve"> (3*D245+2*E245+F245)/G238</f>
        <v>4</v>
      </c>
      <c r="P245" s="14">
        <v>6</v>
      </c>
      <c r="Q245" s="50"/>
      <c r="R245" s="50">
        <v>4</v>
      </c>
      <c r="S245" s="50">
        <v>2</v>
      </c>
      <c r="T245" s="50">
        <v>6</v>
      </c>
      <c r="U245" s="50">
        <v>2</v>
      </c>
      <c r="V245" s="14">
        <f xml:space="preserve"> (3*S245+2*T245+U245)/G238</f>
        <v>4</v>
      </c>
    </row>
    <row r="246" spans="1:22" x14ac:dyDescent="0.25">
      <c r="A246" s="70">
        <v>7</v>
      </c>
      <c r="B246" s="50"/>
      <c r="C246" s="50">
        <v>2</v>
      </c>
      <c r="D246" s="50">
        <v>10</v>
      </c>
      <c r="E246" s="50">
        <v>0</v>
      </c>
      <c r="F246" s="50">
        <v>0</v>
      </c>
      <c r="G246" s="53">
        <f xml:space="preserve"> (3*D246+2*E246+F246)/G238</f>
        <v>6</v>
      </c>
      <c r="P246" s="14">
        <v>7</v>
      </c>
      <c r="Q246" s="50"/>
      <c r="R246" s="50">
        <v>2</v>
      </c>
      <c r="S246" s="50">
        <v>10</v>
      </c>
      <c r="T246" s="50">
        <v>0</v>
      </c>
      <c r="U246" s="50">
        <v>0</v>
      </c>
      <c r="V246" s="14">
        <f xml:space="preserve"> (3*S246+2*T246+U246)/G238</f>
        <v>6</v>
      </c>
    </row>
    <row r="247" spans="1:22" x14ac:dyDescent="0.25">
      <c r="A247" s="70">
        <v>8</v>
      </c>
      <c r="B247" s="50"/>
      <c r="C247" s="50">
        <v>5</v>
      </c>
      <c r="D247" s="50">
        <v>1</v>
      </c>
      <c r="E247" s="50">
        <v>6</v>
      </c>
      <c r="F247" s="50">
        <v>3</v>
      </c>
      <c r="G247" s="53">
        <f xml:space="preserve"> (3*D247+2*E247+F247)/G238</f>
        <v>3.6</v>
      </c>
      <c r="P247" s="14">
        <v>8</v>
      </c>
      <c r="Q247" s="50"/>
      <c r="R247" s="50">
        <v>5</v>
      </c>
      <c r="S247" s="50">
        <v>1</v>
      </c>
      <c r="T247" s="50">
        <v>6</v>
      </c>
      <c r="U247" s="50">
        <v>3</v>
      </c>
      <c r="V247" s="14">
        <f xml:space="preserve"> (3*S247+2*T247+U247)/G238</f>
        <v>3.6</v>
      </c>
    </row>
    <row r="248" spans="1:22" x14ac:dyDescent="0.25">
      <c r="A248" s="70">
        <v>9</v>
      </c>
      <c r="B248" s="50"/>
      <c r="C248" s="50">
        <v>2</v>
      </c>
      <c r="D248" s="50">
        <v>1</v>
      </c>
      <c r="E248" s="50">
        <v>6</v>
      </c>
      <c r="F248" s="50">
        <v>3</v>
      </c>
      <c r="G248" s="53">
        <f xml:space="preserve"> (3*D248+2*E248+F248)/G238</f>
        <v>3.6</v>
      </c>
      <c r="P248" s="14">
        <v>9</v>
      </c>
      <c r="Q248" s="50"/>
      <c r="R248" s="50">
        <v>2</v>
      </c>
      <c r="S248" s="50">
        <v>1</v>
      </c>
      <c r="T248" s="50">
        <v>6</v>
      </c>
      <c r="U248" s="50">
        <v>3</v>
      </c>
      <c r="V248" s="14">
        <f xml:space="preserve"> (3*S248+2*T248+U248)/G238</f>
        <v>3.6</v>
      </c>
    </row>
    <row r="249" spans="1:22" x14ac:dyDescent="0.25">
      <c r="A249" s="70">
        <v>10</v>
      </c>
      <c r="B249" s="50"/>
      <c r="C249" s="50">
        <v>5</v>
      </c>
      <c r="D249" s="50">
        <v>1</v>
      </c>
      <c r="E249" s="50">
        <v>6</v>
      </c>
      <c r="F249" s="50">
        <v>3</v>
      </c>
      <c r="G249" s="53">
        <f xml:space="preserve"> (3*D249+2*E249+F249)/G238</f>
        <v>3.6</v>
      </c>
      <c r="P249" s="14">
        <v>10</v>
      </c>
      <c r="Q249" s="50"/>
      <c r="R249" s="50"/>
      <c r="S249" s="50"/>
      <c r="T249" s="50"/>
      <c r="U249" s="50"/>
      <c r="V249" s="14">
        <f xml:space="preserve"> (3*S249+2*T249+U249)/G238</f>
        <v>0</v>
      </c>
    </row>
    <row r="250" spans="1:22" x14ac:dyDescent="0.25">
      <c r="A250" s="70">
        <v>11</v>
      </c>
      <c r="B250" s="50"/>
      <c r="C250" s="50">
        <v>2</v>
      </c>
      <c r="D250" s="50">
        <v>10</v>
      </c>
      <c r="E250" s="50">
        <v>0</v>
      </c>
      <c r="F250" s="50">
        <v>0</v>
      </c>
      <c r="G250" s="53">
        <f xml:space="preserve"> (3*D250+2*E250+F250)/G238</f>
        <v>6</v>
      </c>
      <c r="P250" s="14">
        <v>11</v>
      </c>
      <c r="Q250" s="50"/>
      <c r="R250" s="50"/>
      <c r="S250" s="50"/>
      <c r="T250" s="50"/>
      <c r="U250" s="50"/>
      <c r="V250" s="14">
        <f xml:space="preserve"> (3*S250+2*T250+U250)/G238</f>
        <v>0</v>
      </c>
    </row>
    <row r="251" spans="1:22" ht="15.75" thickBot="1" x14ac:dyDescent="0.3">
      <c r="A251" s="71">
        <v>12</v>
      </c>
      <c r="B251" s="81"/>
      <c r="C251" s="81">
        <v>1</v>
      </c>
      <c r="D251" s="81">
        <v>8</v>
      </c>
      <c r="E251" s="81">
        <v>1</v>
      </c>
      <c r="F251" s="81">
        <v>0</v>
      </c>
      <c r="G251" s="72">
        <f xml:space="preserve"> (3*D251+2*E251+F251)/G238</f>
        <v>5.2</v>
      </c>
      <c r="P251" s="14">
        <v>12</v>
      </c>
      <c r="Q251" s="50"/>
      <c r="R251" s="50">
        <v>5</v>
      </c>
      <c r="S251" s="50">
        <v>1</v>
      </c>
      <c r="T251" s="50">
        <v>6</v>
      </c>
      <c r="U251" s="50">
        <v>3</v>
      </c>
      <c r="V251" s="14">
        <f xml:space="preserve"> (3*S251+2*T251+U251)/G238</f>
        <v>3.6</v>
      </c>
    </row>
    <row r="252" spans="1:22" x14ac:dyDescent="0.25">
      <c r="D252" s="110"/>
      <c r="E252" s="110"/>
    </row>
    <row r="253" spans="1:22" ht="15.75" thickBot="1" x14ac:dyDescent="0.3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6"/>
      <c r="M253" s="16"/>
      <c r="N253" s="16"/>
    </row>
    <row r="254" spans="1:22" ht="16.5" customHeight="1" thickBot="1" x14ac:dyDescent="0.3">
      <c r="A254" s="17"/>
      <c r="B254" s="17"/>
      <c r="C254" s="17"/>
      <c r="D254" s="17"/>
      <c r="E254" s="17"/>
      <c r="F254" s="17"/>
      <c r="G254" s="18"/>
      <c r="H254" s="18"/>
      <c r="I254" s="17"/>
      <c r="J254" s="17"/>
      <c r="K254" s="17"/>
      <c r="L254" s="19"/>
      <c r="M254" s="19"/>
      <c r="N254" s="19"/>
      <c r="Q254" s="94" t="s">
        <v>70</v>
      </c>
      <c r="R254" s="95"/>
      <c r="S254" s="95"/>
      <c r="T254" s="95"/>
      <c r="U254" s="95"/>
      <c r="V254" s="96"/>
    </row>
    <row r="255" spans="1:22" ht="19.5" thickBot="1" x14ac:dyDescent="0.35">
      <c r="A255" s="17"/>
      <c r="B255" s="88" t="s">
        <v>69</v>
      </c>
      <c r="C255" s="89"/>
      <c r="D255" s="89"/>
      <c r="E255" s="89"/>
      <c r="F255" s="89"/>
      <c r="G255" s="89"/>
      <c r="H255" s="89"/>
      <c r="I255" s="89"/>
      <c r="J255" s="89"/>
      <c r="K255" s="89"/>
      <c r="L255" s="89"/>
      <c r="M255" s="89"/>
      <c r="N255" s="90"/>
      <c r="O255" s="63"/>
      <c r="Q255" s="97"/>
      <c r="R255" s="98"/>
      <c r="S255" s="98"/>
      <c r="T255" s="98"/>
      <c r="U255" s="98"/>
      <c r="V255" s="99"/>
    </row>
    <row r="256" spans="1:22" x14ac:dyDescent="0.25">
      <c r="A256" s="17"/>
      <c r="B256" s="22"/>
      <c r="C256" s="23" t="s">
        <v>11</v>
      </c>
      <c r="D256" s="23" t="s">
        <v>12</v>
      </c>
      <c r="E256" s="23" t="s">
        <v>13</v>
      </c>
      <c r="F256" s="23" t="s">
        <v>14</v>
      </c>
      <c r="G256" s="23" t="s">
        <v>15</v>
      </c>
      <c r="H256" s="23" t="s">
        <v>16</v>
      </c>
      <c r="I256" s="23" t="s">
        <v>17</v>
      </c>
      <c r="J256" s="23" t="s">
        <v>18</v>
      </c>
      <c r="K256" s="23" t="s">
        <v>19</v>
      </c>
      <c r="L256" s="23" t="s">
        <v>20</v>
      </c>
      <c r="M256" s="61" t="s">
        <v>73</v>
      </c>
      <c r="N256" s="62" t="s">
        <v>74</v>
      </c>
      <c r="Q256" s="20"/>
      <c r="R256" s="21" t="s">
        <v>21</v>
      </c>
      <c r="S256" s="21" t="s">
        <v>22</v>
      </c>
      <c r="T256" s="21" t="s">
        <v>23</v>
      </c>
      <c r="U256" s="21" t="s">
        <v>24</v>
      </c>
      <c r="V256" s="77" t="s">
        <v>25</v>
      </c>
    </row>
    <row r="257" spans="1:22" x14ac:dyDescent="0.25">
      <c r="A257" s="17"/>
      <c r="B257" s="24" t="s">
        <v>0</v>
      </c>
      <c r="C257" s="5" t="s">
        <v>57</v>
      </c>
      <c r="D257" s="5"/>
      <c r="E257" s="5" t="s">
        <v>58</v>
      </c>
      <c r="F257" s="5"/>
      <c r="G257" s="5"/>
      <c r="H257" s="5"/>
      <c r="I257" s="5"/>
      <c r="J257" s="5"/>
      <c r="K257" s="5"/>
      <c r="L257" s="5"/>
      <c r="M257" s="5"/>
      <c r="N257" s="54"/>
      <c r="Q257" s="24" t="s">
        <v>0</v>
      </c>
      <c r="R257" s="5"/>
      <c r="S257" s="5"/>
      <c r="T257" s="5"/>
      <c r="U257" s="5"/>
      <c r="V257" s="25" t="s">
        <v>57</v>
      </c>
    </row>
    <row r="258" spans="1:22" x14ac:dyDescent="0.25">
      <c r="A258" s="17"/>
      <c r="B258" s="24" t="s">
        <v>1</v>
      </c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4"/>
      <c r="P258" s="17"/>
      <c r="Q258" s="24" t="s">
        <v>1</v>
      </c>
      <c r="R258" s="5" t="s">
        <v>57</v>
      </c>
      <c r="S258" s="5"/>
      <c r="T258" s="5"/>
      <c r="U258" s="5"/>
      <c r="V258" s="25"/>
    </row>
    <row r="259" spans="1:22" x14ac:dyDescent="0.25">
      <c r="A259" s="17"/>
      <c r="B259" s="24" t="s">
        <v>2</v>
      </c>
      <c r="C259" s="5"/>
      <c r="D259" s="5"/>
      <c r="E259" s="5"/>
      <c r="F259" s="5"/>
      <c r="G259" s="5" t="s">
        <v>57</v>
      </c>
      <c r="H259" s="5"/>
      <c r="I259" s="5"/>
      <c r="J259" s="5"/>
      <c r="K259" s="5"/>
      <c r="L259" s="51"/>
      <c r="M259" s="51"/>
      <c r="N259" s="54"/>
      <c r="P259" s="17"/>
      <c r="Q259" s="24" t="s">
        <v>2</v>
      </c>
      <c r="R259" s="5"/>
      <c r="S259" s="5"/>
      <c r="T259" s="5"/>
      <c r="U259" s="5"/>
      <c r="V259" s="25"/>
    </row>
    <row r="260" spans="1:22" x14ac:dyDescent="0.25">
      <c r="A260" s="17"/>
      <c r="B260" s="24" t="s">
        <v>3</v>
      </c>
      <c r="C260" s="5"/>
      <c r="D260" s="5"/>
      <c r="E260" s="5"/>
      <c r="F260" s="5"/>
      <c r="G260" s="5"/>
      <c r="H260" s="5"/>
      <c r="I260" s="5"/>
      <c r="J260" s="5"/>
      <c r="K260" s="5"/>
      <c r="L260" s="51"/>
      <c r="M260" s="51"/>
      <c r="N260" s="54"/>
      <c r="P260" s="17"/>
      <c r="Q260" s="24" t="s">
        <v>3</v>
      </c>
      <c r="R260" s="5"/>
      <c r="S260" s="5"/>
      <c r="T260" s="5"/>
      <c r="U260" s="5"/>
      <c r="V260" s="25"/>
    </row>
    <row r="261" spans="1:22" x14ac:dyDescent="0.25">
      <c r="A261" s="17"/>
      <c r="B261" s="24" t="s">
        <v>4</v>
      </c>
      <c r="C261" s="5"/>
      <c r="D261" s="5" t="s">
        <v>58</v>
      </c>
      <c r="E261" s="5"/>
      <c r="F261" s="5"/>
      <c r="G261" s="5"/>
      <c r="H261" s="5"/>
      <c r="I261" s="5"/>
      <c r="J261" s="5"/>
      <c r="K261" s="5"/>
      <c r="L261" s="51"/>
      <c r="M261" s="51"/>
      <c r="N261" s="54"/>
      <c r="P261" s="17"/>
      <c r="Q261" s="24" t="s">
        <v>4</v>
      </c>
      <c r="R261" s="5"/>
      <c r="S261" s="5" t="s">
        <v>57</v>
      </c>
      <c r="T261" s="5"/>
      <c r="U261" s="5"/>
      <c r="V261" s="25"/>
    </row>
    <row r="262" spans="1:22" x14ac:dyDescent="0.25">
      <c r="A262" s="17"/>
      <c r="B262" s="24" t="s">
        <v>5</v>
      </c>
      <c r="C262" s="5"/>
      <c r="D262" s="5"/>
      <c r="E262" s="5"/>
      <c r="F262" s="5" t="s">
        <v>58</v>
      </c>
      <c r="G262" s="5"/>
      <c r="H262" s="5" t="s">
        <v>58</v>
      </c>
      <c r="I262" s="5"/>
      <c r="J262" s="5"/>
      <c r="K262" s="5"/>
      <c r="L262" s="51"/>
      <c r="M262" s="51"/>
      <c r="N262" s="54"/>
      <c r="P262" s="17"/>
      <c r="Q262" s="24" t="s">
        <v>5</v>
      </c>
      <c r="R262" s="5"/>
      <c r="S262" s="5"/>
      <c r="T262" s="5"/>
      <c r="U262" s="5"/>
      <c r="V262" s="25"/>
    </row>
    <row r="263" spans="1:22" x14ac:dyDescent="0.25">
      <c r="A263" s="17"/>
      <c r="B263" s="24" t="s">
        <v>6</v>
      </c>
      <c r="C263" s="5"/>
      <c r="D263" s="5"/>
      <c r="E263" s="5"/>
      <c r="F263" s="5"/>
      <c r="G263" s="5"/>
      <c r="H263" s="5"/>
      <c r="I263" s="5"/>
      <c r="J263" s="5"/>
      <c r="K263" s="5"/>
      <c r="L263" s="51"/>
      <c r="M263" s="51"/>
      <c r="N263" s="54"/>
      <c r="P263" s="17"/>
      <c r="Q263" s="24" t="s">
        <v>6</v>
      </c>
      <c r="R263" s="5"/>
      <c r="S263" s="5"/>
      <c r="T263" s="5" t="s">
        <v>57</v>
      </c>
      <c r="U263" s="5" t="s">
        <v>57</v>
      </c>
      <c r="V263" s="25"/>
    </row>
    <row r="264" spans="1:22" x14ac:dyDescent="0.25">
      <c r="A264" s="17"/>
      <c r="B264" s="24" t="s">
        <v>7</v>
      </c>
      <c r="C264" s="5"/>
      <c r="D264" s="5"/>
      <c r="E264" s="5"/>
      <c r="F264" s="5"/>
      <c r="G264" s="5"/>
      <c r="H264" s="5"/>
      <c r="I264" s="5" t="s">
        <v>57</v>
      </c>
      <c r="J264" s="5"/>
      <c r="K264" s="5"/>
      <c r="L264" s="51"/>
      <c r="M264" s="51"/>
      <c r="N264" s="54"/>
      <c r="P264" s="17"/>
      <c r="Q264" s="24" t="s">
        <v>7</v>
      </c>
      <c r="R264" s="5"/>
      <c r="S264" s="5"/>
      <c r="T264" s="5"/>
      <c r="U264" s="5"/>
      <c r="V264" s="25"/>
    </row>
    <row r="265" spans="1:22" x14ac:dyDescent="0.25">
      <c r="A265" s="17"/>
      <c r="B265" s="24" t="s">
        <v>8</v>
      </c>
      <c r="C265" s="5"/>
      <c r="D265" s="5"/>
      <c r="E265" s="5"/>
      <c r="F265" s="5"/>
      <c r="G265" s="5"/>
      <c r="H265" s="5"/>
      <c r="I265" s="5"/>
      <c r="J265" s="5" t="s">
        <v>58</v>
      </c>
      <c r="K265" s="5"/>
      <c r="L265" s="51"/>
      <c r="M265" s="51"/>
      <c r="N265" s="54"/>
      <c r="P265" s="17"/>
      <c r="Q265" s="24" t="s">
        <v>8</v>
      </c>
      <c r="R265" s="5"/>
      <c r="S265" s="5"/>
      <c r="T265" s="5"/>
      <c r="U265" s="5"/>
      <c r="V265" s="25"/>
    </row>
    <row r="266" spans="1:22" x14ac:dyDescent="0.25">
      <c r="A266" s="17"/>
      <c r="B266" s="75" t="s">
        <v>9</v>
      </c>
      <c r="C266" s="5"/>
      <c r="D266" s="5"/>
      <c r="E266" s="5"/>
      <c r="F266" s="5"/>
      <c r="G266" s="5"/>
      <c r="H266" s="5"/>
      <c r="I266" s="5"/>
      <c r="J266" s="5"/>
      <c r="K266" s="5" t="s">
        <v>58</v>
      </c>
      <c r="L266" s="51"/>
      <c r="M266" s="51"/>
      <c r="N266" s="54"/>
      <c r="P266" s="17"/>
      <c r="Q266" s="24" t="s">
        <v>9</v>
      </c>
      <c r="R266" s="5"/>
      <c r="S266" s="5"/>
      <c r="T266" s="5"/>
      <c r="U266" s="5"/>
      <c r="V266" s="25"/>
    </row>
    <row r="267" spans="1:22" x14ac:dyDescent="0.25">
      <c r="A267" s="17"/>
      <c r="B267" s="24" t="s">
        <v>75</v>
      </c>
      <c r="C267" s="73"/>
      <c r="D267" s="5"/>
      <c r="E267" s="5"/>
      <c r="F267" s="5"/>
      <c r="G267" s="5"/>
      <c r="H267" s="5"/>
      <c r="I267" s="5"/>
      <c r="J267" s="5"/>
      <c r="K267" s="5"/>
      <c r="L267" s="51" t="s">
        <v>58</v>
      </c>
      <c r="M267" s="51" t="s">
        <v>58</v>
      </c>
      <c r="N267" s="54"/>
      <c r="O267" s="19"/>
      <c r="P267" s="17"/>
      <c r="Q267" s="24" t="s">
        <v>75</v>
      </c>
      <c r="R267" s="5"/>
      <c r="S267" s="5"/>
      <c r="T267" s="5"/>
      <c r="U267" s="5"/>
      <c r="V267" s="25"/>
    </row>
    <row r="268" spans="1:22" ht="19.5" thickBot="1" x14ac:dyDescent="0.35">
      <c r="A268" s="15"/>
      <c r="B268" s="26" t="s">
        <v>76</v>
      </c>
      <c r="C268" s="74"/>
      <c r="D268" s="27"/>
      <c r="E268" s="27"/>
      <c r="F268" s="27"/>
      <c r="G268" s="27"/>
      <c r="H268" s="27"/>
      <c r="I268" s="27"/>
      <c r="J268" s="27"/>
      <c r="K268" s="27"/>
      <c r="L268" s="27"/>
      <c r="M268" s="27"/>
      <c r="N268" s="55" t="s">
        <v>57</v>
      </c>
      <c r="O268" s="60"/>
      <c r="P268" s="17"/>
      <c r="Q268" s="26" t="s">
        <v>76</v>
      </c>
      <c r="R268" s="27"/>
      <c r="S268" s="27"/>
      <c r="T268" s="27"/>
      <c r="U268" s="27"/>
      <c r="V268" s="28"/>
    </row>
    <row r="269" spans="1:22" ht="15.75" thickBot="1" x14ac:dyDescent="0.3">
      <c r="A269" s="35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9"/>
      <c r="M269" s="19"/>
      <c r="N269" s="19"/>
      <c r="O269" s="59"/>
      <c r="P269" s="17"/>
      <c r="Q269" s="17"/>
      <c r="R269" s="17"/>
      <c r="S269" s="17"/>
      <c r="T269" s="17"/>
      <c r="U269" s="17"/>
      <c r="V269" s="17"/>
    </row>
    <row r="270" spans="1:22" ht="18.75" x14ac:dyDescent="0.3">
      <c r="A270" s="35"/>
      <c r="B270" s="83" t="s">
        <v>71</v>
      </c>
      <c r="C270" s="84"/>
      <c r="D270" s="84"/>
      <c r="E270" s="84"/>
      <c r="F270" s="84"/>
      <c r="G270" s="84"/>
      <c r="H270" s="84"/>
      <c r="I270" s="84"/>
      <c r="J270" s="84"/>
      <c r="K270" s="84"/>
      <c r="L270" s="84"/>
      <c r="M270" s="56"/>
      <c r="N270" s="65"/>
      <c r="O270" s="64"/>
      <c r="Q270" s="91" t="s">
        <v>72</v>
      </c>
      <c r="R270" s="92"/>
      <c r="S270" s="92"/>
      <c r="T270" s="92"/>
      <c r="U270" s="92"/>
      <c r="V270" s="93"/>
    </row>
    <row r="271" spans="1:22" x14ac:dyDescent="0.25">
      <c r="A271" s="35"/>
      <c r="B271" s="38"/>
      <c r="C271" s="39" t="s">
        <v>11</v>
      </c>
      <c r="D271" s="39" t="s">
        <v>12</v>
      </c>
      <c r="E271" s="39" t="s">
        <v>13</v>
      </c>
      <c r="F271" s="39" t="s">
        <v>14</v>
      </c>
      <c r="G271" s="39" t="s">
        <v>15</v>
      </c>
      <c r="H271" s="39" t="s">
        <v>16</v>
      </c>
      <c r="I271" s="39" t="s">
        <v>17</v>
      </c>
      <c r="J271" s="39" t="s">
        <v>18</v>
      </c>
      <c r="K271" s="39" t="s">
        <v>19</v>
      </c>
      <c r="L271" s="39" t="s">
        <v>20</v>
      </c>
      <c r="M271" s="39" t="s">
        <v>73</v>
      </c>
      <c r="N271" s="44" t="s">
        <v>74</v>
      </c>
      <c r="O271" s="64"/>
      <c r="P271" s="36"/>
      <c r="Q271" s="38"/>
      <c r="R271" s="39" t="s">
        <v>21</v>
      </c>
      <c r="S271" s="39" t="s">
        <v>22</v>
      </c>
      <c r="T271" s="39" t="s">
        <v>23</v>
      </c>
      <c r="U271" s="39" t="s">
        <v>24</v>
      </c>
      <c r="V271" s="44" t="s">
        <v>25</v>
      </c>
    </row>
    <row r="272" spans="1:22" x14ac:dyDescent="0.25">
      <c r="A272" s="35"/>
      <c r="B272" s="40" t="s">
        <v>0</v>
      </c>
      <c r="C272" s="41">
        <f>IF(C257="Y",G240,0)</f>
        <v>3.4</v>
      </c>
      <c r="D272" s="41">
        <f>IF(D257="Y",G240,0)</f>
        <v>0</v>
      </c>
      <c r="E272" s="41">
        <f>IF(E257="Y",G240,0)</f>
        <v>3.4</v>
      </c>
      <c r="F272" s="41">
        <f>IF(F257="Y",G240,0)</f>
        <v>0</v>
      </c>
      <c r="G272" s="41">
        <f>IF(G257="Y",G240,0)</f>
        <v>0</v>
      </c>
      <c r="H272" s="41">
        <f>IF(H257="Y",G240,0)</f>
        <v>0</v>
      </c>
      <c r="I272" s="41">
        <f>IF(I257="Y",G240,0)</f>
        <v>0</v>
      </c>
      <c r="J272" s="41">
        <f>IF(J257="Y",G240,0)</f>
        <v>0</v>
      </c>
      <c r="K272" s="41">
        <f>IF(K257="Y",G240,0)</f>
        <v>0</v>
      </c>
      <c r="L272" s="41">
        <f>IF(L257="Y",G240,0)</f>
        <v>0</v>
      </c>
      <c r="M272" s="41">
        <f>IF(M257="Y",Q240,0)</f>
        <v>0</v>
      </c>
      <c r="N272" s="41">
        <f>IF(N257="Y",Q240,0)</f>
        <v>0</v>
      </c>
      <c r="O272" s="64"/>
      <c r="P272" s="35"/>
      <c r="Q272" s="40" t="s">
        <v>0</v>
      </c>
      <c r="R272" s="41">
        <f t="shared" ref="R272:R283" si="60">IF(R257="Y",V240,0)</f>
        <v>0</v>
      </c>
      <c r="S272" s="41">
        <f t="shared" ref="S272:S283" si="61">IF(S257="Y",V240,0)</f>
        <v>0</v>
      </c>
      <c r="T272" s="41">
        <f t="shared" ref="T272:T283" si="62">IF(T257="Y",V240,0)</f>
        <v>0</v>
      </c>
      <c r="U272" s="41">
        <f t="shared" ref="U272:U283" si="63">IF(U257="Y",V240,0)</f>
        <v>0</v>
      </c>
      <c r="V272" s="41">
        <f t="shared" ref="V272:V283" si="64">IF(V257="Y",V240,0)</f>
        <v>3.4</v>
      </c>
    </row>
    <row r="273" spans="1:22" x14ac:dyDescent="0.25">
      <c r="A273" s="35"/>
      <c r="B273" s="40" t="s">
        <v>1</v>
      </c>
      <c r="C273" s="41">
        <f>IF(C258="Y",G241,0)</f>
        <v>0</v>
      </c>
      <c r="D273" s="41">
        <f>IF(D258="Y",G241,0)</f>
        <v>0</v>
      </c>
      <c r="E273" s="41">
        <f>IF(E258="Y",G241,0)</f>
        <v>0</v>
      </c>
      <c r="F273" s="41">
        <f>IF(F258="Y",G241,0)</f>
        <v>0</v>
      </c>
      <c r="G273" s="41">
        <f>IF(G258="Y",G241,0)</f>
        <v>0</v>
      </c>
      <c r="H273" s="41">
        <f>IF(H258="Y",G241,0)</f>
        <v>0</v>
      </c>
      <c r="I273" s="41">
        <f>IF(I258="Y",G241,0)</f>
        <v>0</v>
      </c>
      <c r="J273" s="41">
        <f>IF(J258="Y",G241,0)</f>
        <v>0</v>
      </c>
      <c r="K273" s="41">
        <f>IF(K258="Y",G241,0)</f>
        <v>0</v>
      </c>
      <c r="L273" s="41">
        <f>IF(L258="Y",G241,0)</f>
        <v>0</v>
      </c>
      <c r="M273" s="41">
        <f>IF(M258="Y",G241,0)</f>
        <v>0</v>
      </c>
      <c r="N273" s="41">
        <f>IF(N258="Y",G241,0)</f>
        <v>0</v>
      </c>
      <c r="O273" s="64"/>
      <c r="P273" s="35"/>
      <c r="Q273" s="40" t="s">
        <v>1</v>
      </c>
      <c r="R273" s="41">
        <f t="shared" si="60"/>
        <v>3.6</v>
      </c>
      <c r="S273" s="41">
        <f t="shared" si="61"/>
        <v>0</v>
      </c>
      <c r="T273" s="41">
        <f t="shared" si="62"/>
        <v>0</v>
      </c>
      <c r="U273" s="41">
        <f t="shared" si="63"/>
        <v>0</v>
      </c>
      <c r="V273" s="41">
        <f t="shared" si="64"/>
        <v>0</v>
      </c>
    </row>
    <row r="274" spans="1:22" x14ac:dyDescent="0.25">
      <c r="A274" s="35"/>
      <c r="B274" s="40" t="s">
        <v>2</v>
      </c>
      <c r="C274" s="41">
        <f>IF(C259="Y",G242,0)</f>
        <v>0</v>
      </c>
      <c r="D274" s="41">
        <f>IF(D259="Y",G242,0)</f>
        <v>0</v>
      </c>
      <c r="E274" s="41">
        <f>IF(E259="Y",G242,0)</f>
        <v>0</v>
      </c>
      <c r="F274" s="41">
        <f>IF(F259="Y",G242,0)</f>
        <v>0</v>
      </c>
      <c r="G274" s="41">
        <f>IF(G259="Y",G242,0)</f>
        <v>5.2</v>
      </c>
      <c r="H274" s="41">
        <f>IF(H259="Y",G242,0)</f>
        <v>0</v>
      </c>
      <c r="I274" s="41">
        <f>IF(I259="Y",G242,0)</f>
        <v>0</v>
      </c>
      <c r="J274" s="41">
        <f>IF(J259="Y",G242,0)</f>
        <v>0</v>
      </c>
      <c r="K274" s="41">
        <f>IF(K259="Y",G242,0)</f>
        <v>0</v>
      </c>
      <c r="L274" s="41">
        <f>IF(L259="Y",G242,0)</f>
        <v>0</v>
      </c>
      <c r="M274" s="41">
        <f>IF(M259="Y",G242,0)</f>
        <v>0</v>
      </c>
      <c r="N274" s="41">
        <f>IF(N259="Y",G242,0)</f>
        <v>0</v>
      </c>
      <c r="O274" s="64"/>
      <c r="P274" s="35"/>
      <c r="Q274" s="40" t="s">
        <v>2</v>
      </c>
      <c r="R274" s="41">
        <f t="shared" si="60"/>
        <v>0</v>
      </c>
      <c r="S274" s="41">
        <f t="shared" si="61"/>
        <v>0</v>
      </c>
      <c r="T274" s="41">
        <f t="shared" si="62"/>
        <v>0</v>
      </c>
      <c r="U274" s="41">
        <f t="shared" si="63"/>
        <v>0</v>
      </c>
      <c r="V274" s="41">
        <f t="shared" si="64"/>
        <v>0</v>
      </c>
    </row>
    <row r="275" spans="1:22" x14ac:dyDescent="0.25">
      <c r="A275" s="37"/>
      <c r="B275" s="40" t="s">
        <v>3</v>
      </c>
      <c r="C275" s="41">
        <f t="shared" ref="C275:C280" si="65">IF(C260="Y",G243,0)</f>
        <v>0</v>
      </c>
      <c r="D275" s="41">
        <f t="shared" ref="D275:D280" si="66">IF(D260="Y",G243,0)</f>
        <v>0</v>
      </c>
      <c r="E275" s="41">
        <f t="shared" ref="E275:E280" si="67">IF(E260="Y",G243,0)</f>
        <v>0</v>
      </c>
      <c r="F275" s="41">
        <f t="shared" ref="F275:F280" si="68">IF(F260="Y",G243,0)</f>
        <v>0</v>
      </c>
      <c r="G275" s="41">
        <f t="shared" ref="G275:G280" si="69">IF(G260="Y",G243,0)</f>
        <v>0</v>
      </c>
      <c r="H275" s="41">
        <f t="shared" ref="H275:H280" si="70">IF(H260="Y",G243,0)</f>
        <v>0</v>
      </c>
      <c r="I275" s="41">
        <f t="shared" ref="I275:I280" si="71">IF(I260="Y",G243,0)</f>
        <v>0</v>
      </c>
      <c r="J275" s="41">
        <f t="shared" ref="J275:J280" si="72">IF(J260="Y",G243,0)</f>
        <v>0</v>
      </c>
      <c r="K275" s="41">
        <f t="shared" ref="K275:K280" si="73">IF(K260="Y",G243,0)</f>
        <v>0</v>
      </c>
      <c r="L275" s="41">
        <f t="shared" ref="L275:L280" si="74">IF(L260="Y",G243,0)</f>
        <v>0</v>
      </c>
      <c r="M275" s="41">
        <f t="shared" ref="M275:M280" si="75">IF(M260="Y",G243,0)</f>
        <v>0</v>
      </c>
      <c r="N275" s="41">
        <f t="shared" ref="N275:N280" si="76">IF(N260="Y",G243,0)</f>
        <v>0</v>
      </c>
      <c r="O275" s="64"/>
      <c r="P275" s="35"/>
      <c r="Q275" s="40" t="s">
        <v>3</v>
      </c>
      <c r="R275" s="41">
        <f t="shared" si="60"/>
        <v>0</v>
      </c>
      <c r="S275" s="41">
        <f t="shared" si="61"/>
        <v>0</v>
      </c>
      <c r="T275" s="41">
        <f t="shared" si="62"/>
        <v>0</v>
      </c>
      <c r="U275" s="41">
        <f t="shared" si="63"/>
        <v>0</v>
      </c>
      <c r="V275" s="41">
        <f t="shared" si="64"/>
        <v>0</v>
      </c>
    </row>
    <row r="276" spans="1:22" x14ac:dyDescent="0.25">
      <c r="A276" s="37"/>
      <c r="B276" s="40" t="s">
        <v>4</v>
      </c>
      <c r="C276" s="41">
        <f t="shared" si="65"/>
        <v>0</v>
      </c>
      <c r="D276" s="41">
        <f t="shared" si="66"/>
        <v>3.6</v>
      </c>
      <c r="E276" s="41">
        <f t="shared" si="67"/>
        <v>0</v>
      </c>
      <c r="F276" s="41">
        <f t="shared" si="68"/>
        <v>0</v>
      </c>
      <c r="G276" s="41">
        <f t="shared" si="69"/>
        <v>0</v>
      </c>
      <c r="H276" s="41">
        <f t="shared" si="70"/>
        <v>0</v>
      </c>
      <c r="I276" s="41">
        <f t="shared" si="71"/>
        <v>0</v>
      </c>
      <c r="J276" s="41">
        <f t="shared" si="72"/>
        <v>0</v>
      </c>
      <c r="K276" s="41">
        <f t="shared" si="73"/>
        <v>0</v>
      </c>
      <c r="L276" s="41">
        <f t="shared" si="74"/>
        <v>0</v>
      </c>
      <c r="M276" s="41">
        <f t="shared" si="75"/>
        <v>0</v>
      </c>
      <c r="N276" s="41">
        <f t="shared" si="76"/>
        <v>0</v>
      </c>
      <c r="O276" s="64"/>
      <c r="P276" s="35"/>
      <c r="Q276" s="40" t="s">
        <v>4</v>
      </c>
      <c r="R276" s="41">
        <f t="shared" si="60"/>
        <v>0</v>
      </c>
      <c r="S276" s="41">
        <f t="shared" si="61"/>
        <v>3.6</v>
      </c>
      <c r="T276" s="41">
        <f t="shared" si="62"/>
        <v>0</v>
      </c>
      <c r="U276" s="41">
        <f t="shared" si="63"/>
        <v>0</v>
      </c>
      <c r="V276" s="41">
        <f t="shared" si="64"/>
        <v>0</v>
      </c>
    </row>
    <row r="277" spans="1:22" x14ac:dyDescent="0.25">
      <c r="A277" s="37"/>
      <c r="B277" s="40" t="s">
        <v>5</v>
      </c>
      <c r="C277" s="41">
        <f t="shared" si="65"/>
        <v>0</v>
      </c>
      <c r="D277" s="41">
        <f t="shared" si="66"/>
        <v>0</v>
      </c>
      <c r="E277" s="41">
        <f t="shared" si="67"/>
        <v>0</v>
      </c>
      <c r="F277" s="41">
        <f t="shared" si="68"/>
        <v>4</v>
      </c>
      <c r="G277" s="41">
        <f t="shared" si="69"/>
        <v>0</v>
      </c>
      <c r="H277" s="41">
        <f t="shared" si="70"/>
        <v>4</v>
      </c>
      <c r="I277" s="41">
        <f t="shared" si="71"/>
        <v>0</v>
      </c>
      <c r="J277" s="41">
        <f t="shared" si="72"/>
        <v>0</v>
      </c>
      <c r="K277" s="41">
        <f t="shared" si="73"/>
        <v>0</v>
      </c>
      <c r="L277" s="41">
        <f t="shared" si="74"/>
        <v>0</v>
      </c>
      <c r="M277" s="41">
        <f t="shared" si="75"/>
        <v>0</v>
      </c>
      <c r="N277" s="41">
        <f t="shared" si="76"/>
        <v>0</v>
      </c>
      <c r="O277" s="64"/>
      <c r="P277" s="35"/>
      <c r="Q277" s="40" t="s">
        <v>5</v>
      </c>
      <c r="R277" s="41">
        <f t="shared" si="60"/>
        <v>0</v>
      </c>
      <c r="S277" s="41">
        <f t="shared" si="61"/>
        <v>0</v>
      </c>
      <c r="T277" s="41">
        <f t="shared" si="62"/>
        <v>0</v>
      </c>
      <c r="U277" s="41">
        <f t="shared" si="63"/>
        <v>0</v>
      </c>
      <c r="V277" s="41">
        <f t="shared" si="64"/>
        <v>0</v>
      </c>
    </row>
    <row r="278" spans="1:22" x14ac:dyDescent="0.25">
      <c r="A278" s="37"/>
      <c r="B278" s="40" t="s">
        <v>6</v>
      </c>
      <c r="C278" s="41">
        <f t="shared" si="65"/>
        <v>0</v>
      </c>
      <c r="D278" s="41">
        <f t="shared" si="66"/>
        <v>0</v>
      </c>
      <c r="E278" s="41">
        <f t="shared" si="67"/>
        <v>0</v>
      </c>
      <c r="F278" s="41">
        <f t="shared" si="68"/>
        <v>0</v>
      </c>
      <c r="G278" s="41">
        <f t="shared" si="69"/>
        <v>0</v>
      </c>
      <c r="H278" s="41">
        <f t="shared" si="70"/>
        <v>0</v>
      </c>
      <c r="I278" s="41">
        <f t="shared" si="71"/>
        <v>0</v>
      </c>
      <c r="J278" s="41">
        <f t="shared" si="72"/>
        <v>0</v>
      </c>
      <c r="K278" s="41">
        <f t="shared" si="73"/>
        <v>0</v>
      </c>
      <c r="L278" s="41">
        <f t="shared" si="74"/>
        <v>0</v>
      </c>
      <c r="M278" s="41">
        <f t="shared" si="75"/>
        <v>0</v>
      </c>
      <c r="N278" s="41">
        <f t="shared" si="76"/>
        <v>0</v>
      </c>
      <c r="O278" s="64"/>
      <c r="P278" s="37"/>
      <c r="Q278" s="40" t="s">
        <v>6</v>
      </c>
      <c r="R278" s="41">
        <f t="shared" si="60"/>
        <v>0</v>
      </c>
      <c r="S278" s="41">
        <f t="shared" si="61"/>
        <v>0</v>
      </c>
      <c r="T278" s="41">
        <f t="shared" si="62"/>
        <v>6</v>
      </c>
      <c r="U278" s="41">
        <f t="shared" si="63"/>
        <v>6</v>
      </c>
      <c r="V278" s="41">
        <f t="shared" si="64"/>
        <v>0</v>
      </c>
    </row>
    <row r="279" spans="1:22" x14ac:dyDescent="0.25">
      <c r="A279" s="37"/>
      <c r="B279" s="40" t="s">
        <v>7</v>
      </c>
      <c r="C279" s="41">
        <f t="shared" si="65"/>
        <v>0</v>
      </c>
      <c r="D279" s="41">
        <f t="shared" si="66"/>
        <v>0</v>
      </c>
      <c r="E279" s="41">
        <f t="shared" si="67"/>
        <v>0</v>
      </c>
      <c r="F279" s="41">
        <f t="shared" si="68"/>
        <v>0</v>
      </c>
      <c r="G279" s="41">
        <f t="shared" si="69"/>
        <v>0</v>
      </c>
      <c r="H279" s="41">
        <f t="shared" si="70"/>
        <v>0</v>
      </c>
      <c r="I279" s="41">
        <f t="shared" si="71"/>
        <v>3.6</v>
      </c>
      <c r="J279" s="41">
        <f t="shared" si="72"/>
        <v>0</v>
      </c>
      <c r="K279" s="41">
        <f t="shared" si="73"/>
        <v>0</v>
      </c>
      <c r="L279" s="41">
        <f t="shared" si="74"/>
        <v>0</v>
      </c>
      <c r="M279" s="41">
        <f t="shared" si="75"/>
        <v>0</v>
      </c>
      <c r="N279" s="41">
        <f t="shared" si="76"/>
        <v>0</v>
      </c>
      <c r="O279" s="64"/>
      <c r="P279" s="37"/>
      <c r="Q279" s="40" t="s">
        <v>7</v>
      </c>
      <c r="R279" s="41">
        <f t="shared" si="60"/>
        <v>0</v>
      </c>
      <c r="S279" s="41">
        <f t="shared" si="61"/>
        <v>0</v>
      </c>
      <c r="T279" s="41">
        <f t="shared" si="62"/>
        <v>0</v>
      </c>
      <c r="U279" s="41">
        <f t="shared" si="63"/>
        <v>0</v>
      </c>
      <c r="V279" s="41">
        <f t="shared" si="64"/>
        <v>0</v>
      </c>
    </row>
    <row r="280" spans="1:22" x14ac:dyDescent="0.25">
      <c r="A280" s="37"/>
      <c r="B280" s="40" t="s">
        <v>8</v>
      </c>
      <c r="C280" s="41">
        <f t="shared" si="65"/>
        <v>0</v>
      </c>
      <c r="D280" s="41">
        <f t="shared" si="66"/>
        <v>0</v>
      </c>
      <c r="E280" s="41">
        <f t="shared" si="67"/>
        <v>0</v>
      </c>
      <c r="F280" s="41">
        <f t="shared" si="68"/>
        <v>0</v>
      </c>
      <c r="G280" s="41">
        <f t="shared" si="69"/>
        <v>0</v>
      </c>
      <c r="H280" s="41">
        <f t="shared" si="70"/>
        <v>0</v>
      </c>
      <c r="I280" s="41">
        <f t="shared" si="71"/>
        <v>0</v>
      </c>
      <c r="J280" s="41">
        <f t="shared" si="72"/>
        <v>3.6</v>
      </c>
      <c r="K280" s="41">
        <f t="shared" si="73"/>
        <v>0</v>
      </c>
      <c r="L280" s="41">
        <f t="shared" si="74"/>
        <v>0</v>
      </c>
      <c r="M280" s="41">
        <f t="shared" si="75"/>
        <v>0</v>
      </c>
      <c r="N280" s="41">
        <f t="shared" si="76"/>
        <v>0</v>
      </c>
      <c r="O280" s="64"/>
      <c r="P280" s="37"/>
      <c r="Q280" s="40" t="s">
        <v>8</v>
      </c>
      <c r="R280" s="41">
        <f t="shared" si="60"/>
        <v>0</v>
      </c>
      <c r="S280" s="41">
        <f t="shared" si="61"/>
        <v>0</v>
      </c>
      <c r="T280" s="41">
        <f t="shared" si="62"/>
        <v>0</v>
      </c>
      <c r="U280" s="41">
        <f t="shared" si="63"/>
        <v>0</v>
      </c>
      <c r="V280" s="41">
        <f t="shared" si="64"/>
        <v>0</v>
      </c>
    </row>
    <row r="281" spans="1:22" x14ac:dyDescent="0.25">
      <c r="B281" s="40" t="s">
        <v>9</v>
      </c>
      <c r="C281" s="41">
        <f>IF(C266="Y",G249,0)</f>
        <v>0</v>
      </c>
      <c r="D281" s="41">
        <f>IF(D266="Y",G249,0)</f>
        <v>0</v>
      </c>
      <c r="E281" s="41">
        <f>IF(E266="Y",G249,0)</f>
        <v>0</v>
      </c>
      <c r="F281" s="41">
        <f>IF(F266="Y",G249,0)</f>
        <v>0</v>
      </c>
      <c r="G281" s="41">
        <f>IF(G266="Y",G249,0)</f>
        <v>0</v>
      </c>
      <c r="H281" s="41">
        <f>IF(H266="Y",G249,0)</f>
        <v>0</v>
      </c>
      <c r="I281" s="41">
        <f>IF(I266="Y",G249,0)</f>
        <v>0</v>
      </c>
      <c r="J281" s="41">
        <f>IF(J266="Y",G249,0)</f>
        <v>0</v>
      </c>
      <c r="K281" s="41">
        <f>IF(K266="Y",G249,0)</f>
        <v>3.6</v>
      </c>
      <c r="L281" s="41">
        <f>IF(L266="Y",G249,0)</f>
        <v>0</v>
      </c>
      <c r="M281" s="41">
        <f>IF(M266="Y",G249,0)</f>
        <v>0</v>
      </c>
      <c r="N281" s="41">
        <f>IF(N266="Y",G249,0)</f>
        <v>0</v>
      </c>
      <c r="P281" s="37"/>
      <c r="Q281" s="40" t="s">
        <v>9</v>
      </c>
      <c r="R281" s="41">
        <f t="shared" si="60"/>
        <v>0</v>
      </c>
      <c r="S281" s="41">
        <f t="shared" si="61"/>
        <v>0</v>
      </c>
      <c r="T281" s="41">
        <f t="shared" si="62"/>
        <v>0</v>
      </c>
      <c r="U281" s="41">
        <f t="shared" si="63"/>
        <v>0</v>
      </c>
      <c r="V281" s="41">
        <f t="shared" si="64"/>
        <v>0</v>
      </c>
    </row>
    <row r="282" spans="1:22" x14ac:dyDescent="0.25">
      <c r="B282" s="40" t="s">
        <v>75</v>
      </c>
      <c r="C282" s="41">
        <f>IF(C267="Y",G250,0)</f>
        <v>0</v>
      </c>
      <c r="D282" s="41">
        <f>IF(D267="Y",G250,0)</f>
        <v>0</v>
      </c>
      <c r="E282" s="41">
        <f>IF(E267="Y",G250,0)</f>
        <v>0</v>
      </c>
      <c r="F282" s="41">
        <f>IF(F267="Y",G250,0)</f>
        <v>0</v>
      </c>
      <c r="G282" s="41">
        <f>IF(G267="Y",G250,0)</f>
        <v>0</v>
      </c>
      <c r="H282" s="41">
        <f>IF(H267="Y",G250,0)</f>
        <v>0</v>
      </c>
      <c r="I282" s="41">
        <f>IF(I267="Y",G250,0)</f>
        <v>0</v>
      </c>
      <c r="J282" s="41">
        <f>IF(J267="Y",G250,0)</f>
        <v>0</v>
      </c>
      <c r="K282" s="41">
        <f>IF(K267="Y",G250,0)</f>
        <v>0</v>
      </c>
      <c r="L282" s="41">
        <f>IF(L267="Y",G250,0)</f>
        <v>6</v>
      </c>
      <c r="M282" s="41">
        <f>IF(M267="Y",G250,0)</f>
        <v>6</v>
      </c>
      <c r="N282" s="41">
        <f>IF(N267="Y",G250,0)</f>
        <v>0</v>
      </c>
      <c r="P282" s="37"/>
      <c r="Q282" s="40" t="s">
        <v>75</v>
      </c>
      <c r="R282" s="41">
        <f t="shared" si="60"/>
        <v>0</v>
      </c>
      <c r="S282" s="41">
        <f t="shared" si="61"/>
        <v>0</v>
      </c>
      <c r="T282" s="41">
        <f t="shared" si="62"/>
        <v>0</v>
      </c>
      <c r="U282" s="41">
        <f t="shared" si="63"/>
        <v>0</v>
      </c>
      <c r="V282" s="41">
        <f t="shared" si="64"/>
        <v>0</v>
      </c>
    </row>
    <row r="283" spans="1:22" x14ac:dyDescent="0.25">
      <c r="B283" s="40" t="s">
        <v>76</v>
      </c>
      <c r="C283" s="41">
        <f>IF(C268="Y",G251,0)</f>
        <v>0</v>
      </c>
      <c r="D283" s="41">
        <f>IF(D268="Y",G251,0)</f>
        <v>0</v>
      </c>
      <c r="E283" s="41">
        <f>IF(E268="Y",G251,0)</f>
        <v>0</v>
      </c>
      <c r="F283" s="41">
        <f>IF(F268="Y",G251,0)</f>
        <v>0</v>
      </c>
      <c r="G283" s="41">
        <f>IF(G268="Y",G251,0)</f>
        <v>0</v>
      </c>
      <c r="H283" s="41">
        <f>IF(H268="Y",G251,0)</f>
        <v>0</v>
      </c>
      <c r="I283" s="41">
        <f>IF(I268="Y",G251,0)</f>
        <v>0</v>
      </c>
      <c r="J283" s="41">
        <f>IF(J268="Y",G251,0)</f>
        <v>0</v>
      </c>
      <c r="K283" s="41">
        <f>IF(K268="Y",G251,0)</f>
        <v>0</v>
      </c>
      <c r="L283" s="41">
        <f>IF(L268="Y",G251,0)</f>
        <v>0</v>
      </c>
      <c r="M283" s="41">
        <f>IF(M268="Y",G251,0)</f>
        <v>0</v>
      </c>
      <c r="N283" s="41">
        <f>IF(N268="Y",G251,0)</f>
        <v>5.2</v>
      </c>
      <c r="P283" s="37"/>
      <c r="Q283" s="40" t="s">
        <v>76</v>
      </c>
      <c r="R283" s="41">
        <f t="shared" si="60"/>
        <v>0</v>
      </c>
      <c r="S283" s="41">
        <f t="shared" si="61"/>
        <v>0</v>
      </c>
      <c r="T283" s="41">
        <f t="shared" si="62"/>
        <v>0</v>
      </c>
      <c r="U283" s="41">
        <f t="shared" si="63"/>
        <v>0</v>
      </c>
      <c r="V283" s="41">
        <f t="shared" si="64"/>
        <v>0</v>
      </c>
    </row>
    <row r="284" spans="1:22" ht="15.75" thickBot="1" x14ac:dyDescent="0.3">
      <c r="B284" s="57" t="s">
        <v>10</v>
      </c>
      <c r="C284" s="58">
        <f>AVERAGEIF(C272:C283,"&gt;0")</f>
        <v>3.4</v>
      </c>
      <c r="D284" s="58">
        <f t="shared" ref="D284" si="77">AVERAGEIF(D272:D283,"&gt;0")</f>
        <v>3.6</v>
      </c>
      <c r="E284" s="58">
        <f t="shared" ref="E284" si="78">AVERAGEIF(E272:E283,"&gt;0")</f>
        <v>3.4</v>
      </c>
      <c r="F284" s="58">
        <f t="shared" ref="F284" si="79">AVERAGEIF(F272:F283,"&gt;0")</f>
        <v>4</v>
      </c>
      <c r="G284" s="58">
        <f t="shared" ref="G284" si="80">AVERAGEIF(G272:G283,"&gt;0")</f>
        <v>5.2</v>
      </c>
      <c r="H284" s="58">
        <f t="shared" ref="H284" si="81">AVERAGEIF(H272:H283,"&gt;0")</f>
        <v>4</v>
      </c>
      <c r="I284" s="58">
        <f t="shared" ref="I284" si="82">AVERAGEIF(I272:I283,"&gt;0")</f>
        <v>3.6</v>
      </c>
      <c r="J284" s="58">
        <f t="shared" ref="J284" si="83">AVERAGEIF(J272:J283,"&gt;0")</f>
        <v>3.6</v>
      </c>
      <c r="K284" s="58">
        <f t="shared" ref="K284" si="84">AVERAGEIF(K272:K283,"&gt;0")</f>
        <v>3.6</v>
      </c>
      <c r="L284" s="58">
        <f t="shared" ref="L284" si="85">AVERAGEIF(L272:L283,"&gt;0")</f>
        <v>6</v>
      </c>
      <c r="M284" s="58">
        <f t="shared" ref="M284" si="86">AVERAGEIF(M272:M283,"&gt;0")</f>
        <v>6</v>
      </c>
      <c r="N284" s="58">
        <f t="shared" ref="N284" si="87">AVERAGEIF(N272:N283,"&gt;0")</f>
        <v>5.2</v>
      </c>
      <c r="P284" s="37"/>
      <c r="Q284" s="42" t="s">
        <v>10</v>
      </c>
      <c r="R284" s="43">
        <f>AVERAGEIF(R272:R283,"&gt;0")</f>
        <v>3.6</v>
      </c>
      <c r="S284" s="43">
        <f t="shared" ref="S284" si="88">AVERAGEIF(S272:S283,"&gt;0")</f>
        <v>3.6</v>
      </c>
      <c r="T284" s="43">
        <f t="shared" ref="T284" si="89">AVERAGEIF(T272:T283,"&gt;0")</f>
        <v>6</v>
      </c>
      <c r="U284" s="43">
        <f t="shared" ref="U284" si="90">AVERAGEIF(U272:U283,"&gt;0")</f>
        <v>6</v>
      </c>
      <c r="V284" s="43">
        <f t="shared" ref="V284" si="91">AVERAGEIF(V272:V283,"&gt;0")</f>
        <v>3.4</v>
      </c>
    </row>
    <row r="286" spans="1:22" x14ac:dyDescent="0.25"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9"/>
      <c r="M286" s="19"/>
      <c r="N286" s="19"/>
    </row>
    <row r="287" spans="1:22" ht="31.5" x14ac:dyDescent="0.5">
      <c r="A287" s="85" t="s">
        <v>48</v>
      </c>
      <c r="B287" s="85"/>
      <c r="C287" s="85"/>
      <c r="D287" s="85"/>
      <c r="E287" s="85"/>
      <c r="F287" s="85"/>
      <c r="G287" s="85"/>
      <c r="H287" s="85"/>
      <c r="I287" s="85"/>
      <c r="J287" s="85"/>
      <c r="K287" s="85"/>
      <c r="L287" s="85"/>
      <c r="M287" s="85"/>
      <c r="N287" s="85"/>
      <c r="O287" s="85"/>
      <c r="P287" s="85"/>
      <c r="Q287" s="85"/>
      <c r="R287" s="85"/>
      <c r="S287" s="85"/>
      <c r="T287" s="9"/>
      <c r="U287" s="9"/>
      <c r="V287" s="9"/>
    </row>
    <row r="288" spans="1:22" ht="21.75" thickBot="1" x14ac:dyDescent="0.4">
      <c r="A288" s="86" t="s">
        <v>61</v>
      </c>
      <c r="B288" s="86"/>
      <c r="C288" s="86"/>
      <c r="D288" s="86"/>
      <c r="E288" s="86"/>
      <c r="F288" s="86"/>
      <c r="G288" s="86"/>
      <c r="H288" s="86"/>
      <c r="I288" s="86"/>
      <c r="J288" s="86"/>
      <c r="K288" s="86"/>
      <c r="L288" s="86"/>
      <c r="M288" s="86"/>
      <c r="N288" s="86"/>
      <c r="O288" s="86"/>
      <c r="P288" s="86"/>
      <c r="Q288" s="86"/>
      <c r="R288" s="86"/>
      <c r="S288" s="86"/>
    </row>
    <row r="289" spans="1:22" x14ac:dyDescent="0.25">
      <c r="A289" s="66"/>
      <c r="B289" s="67"/>
      <c r="C289" s="67"/>
      <c r="D289" s="67"/>
      <c r="E289" s="67"/>
      <c r="F289" s="67" t="s">
        <v>62</v>
      </c>
      <c r="G289" s="68">
        <v>5</v>
      </c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</row>
    <row r="290" spans="1:22" x14ac:dyDescent="0.25">
      <c r="A290" s="69" t="s">
        <v>42</v>
      </c>
      <c r="B290" s="12" t="s">
        <v>49</v>
      </c>
      <c r="C290" s="12" t="s">
        <v>50</v>
      </c>
      <c r="D290" s="12" t="s">
        <v>52</v>
      </c>
      <c r="E290" s="12" t="s">
        <v>53</v>
      </c>
      <c r="F290" s="12" t="s">
        <v>54</v>
      </c>
      <c r="G290" s="52" t="s">
        <v>56</v>
      </c>
      <c r="H290" s="13"/>
      <c r="I290" s="13"/>
      <c r="J290" s="13"/>
      <c r="K290" s="13"/>
      <c r="L290" s="13"/>
      <c r="M290" s="13"/>
      <c r="N290" s="13"/>
      <c r="O290" s="13"/>
      <c r="P290" s="12" t="s">
        <v>42</v>
      </c>
      <c r="Q290" s="12" t="s">
        <v>49</v>
      </c>
      <c r="R290" s="12" t="s">
        <v>51</v>
      </c>
      <c r="S290" s="12" t="s">
        <v>52</v>
      </c>
      <c r="T290" s="12" t="s">
        <v>53</v>
      </c>
      <c r="U290" s="12" t="s">
        <v>54</v>
      </c>
      <c r="V290" s="12" t="s">
        <v>56</v>
      </c>
    </row>
    <row r="291" spans="1:22" x14ac:dyDescent="0.25">
      <c r="A291" s="70">
        <v>1</v>
      </c>
      <c r="B291" s="50"/>
      <c r="C291" s="50">
        <v>1</v>
      </c>
      <c r="D291" s="50">
        <v>2</v>
      </c>
      <c r="E291" s="50">
        <v>3</v>
      </c>
      <c r="F291" s="50">
        <v>5</v>
      </c>
      <c r="G291" s="53">
        <f xml:space="preserve"> (3*D291+2*E291+F291)/G289</f>
        <v>3.4</v>
      </c>
      <c r="P291" s="14">
        <v>1</v>
      </c>
      <c r="Q291" s="50"/>
      <c r="R291" s="50">
        <v>1</v>
      </c>
      <c r="S291" s="50">
        <v>2</v>
      </c>
      <c r="T291" s="50">
        <v>3</v>
      </c>
      <c r="U291" s="50">
        <v>5</v>
      </c>
      <c r="V291" s="14">
        <f xml:space="preserve"> (3*S291+2*T291+U291)/G289</f>
        <v>3.4</v>
      </c>
    </row>
    <row r="292" spans="1:22" x14ac:dyDescent="0.25">
      <c r="A292" s="70">
        <v>2</v>
      </c>
      <c r="B292" s="50"/>
      <c r="C292" s="50">
        <v>1</v>
      </c>
      <c r="D292" s="50">
        <v>1</v>
      </c>
      <c r="E292" s="50">
        <v>6</v>
      </c>
      <c r="F292" s="50">
        <v>3</v>
      </c>
      <c r="G292" s="53">
        <f xml:space="preserve"> (3*D292+2*E292+F292)/G289</f>
        <v>3.6</v>
      </c>
      <c r="P292" s="14">
        <v>2</v>
      </c>
      <c r="Q292" s="50"/>
      <c r="R292" s="50">
        <v>1</v>
      </c>
      <c r="S292" s="50">
        <v>1</v>
      </c>
      <c r="T292" s="50">
        <v>6</v>
      </c>
      <c r="U292" s="50">
        <v>3</v>
      </c>
      <c r="V292" s="14">
        <f xml:space="preserve"> (3*S292+2*T292+U292)/G289</f>
        <v>3.6</v>
      </c>
    </row>
    <row r="293" spans="1:22" x14ac:dyDescent="0.25">
      <c r="A293" s="70">
        <v>3</v>
      </c>
      <c r="B293" s="50"/>
      <c r="C293" s="50">
        <v>3</v>
      </c>
      <c r="D293" s="50">
        <v>1</v>
      </c>
      <c r="E293" s="50">
        <v>10</v>
      </c>
      <c r="F293" s="50">
        <v>3</v>
      </c>
      <c r="G293" s="53">
        <f xml:space="preserve"> (3*D293+2*E293+F293)/G289</f>
        <v>5.2</v>
      </c>
      <c r="P293" s="14">
        <v>3</v>
      </c>
      <c r="Q293" s="50"/>
      <c r="R293" s="50">
        <v>3</v>
      </c>
      <c r="S293" s="50">
        <v>1</v>
      </c>
      <c r="T293" s="50">
        <v>6</v>
      </c>
      <c r="U293" s="50">
        <v>3</v>
      </c>
      <c r="V293" s="14">
        <f xml:space="preserve"> (3*S293+2*T293+U293)/G289</f>
        <v>3.6</v>
      </c>
    </row>
    <row r="294" spans="1:22" x14ac:dyDescent="0.25">
      <c r="A294" s="70">
        <v>4</v>
      </c>
      <c r="B294" s="50"/>
      <c r="C294" s="50">
        <v>3</v>
      </c>
      <c r="D294" s="50">
        <v>1</v>
      </c>
      <c r="E294" s="50">
        <v>6</v>
      </c>
      <c r="F294" s="50">
        <v>3</v>
      </c>
      <c r="G294" s="53">
        <f xml:space="preserve"> (3*D294+2*E294+F294)/G289</f>
        <v>3.6</v>
      </c>
      <c r="P294" s="14">
        <v>4</v>
      </c>
      <c r="Q294" s="50"/>
      <c r="R294" s="50">
        <v>3</v>
      </c>
      <c r="S294" s="50">
        <v>1</v>
      </c>
      <c r="T294" s="50">
        <v>6</v>
      </c>
      <c r="U294" s="50">
        <v>3</v>
      </c>
      <c r="V294" s="14">
        <f xml:space="preserve"> (3*S294+2*T294+U294)/G289</f>
        <v>3.6</v>
      </c>
    </row>
    <row r="295" spans="1:22" x14ac:dyDescent="0.25">
      <c r="A295" s="70">
        <v>5</v>
      </c>
      <c r="B295" s="50"/>
      <c r="C295" s="50">
        <v>5</v>
      </c>
      <c r="D295" s="50">
        <v>1</v>
      </c>
      <c r="E295" s="50">
        <v>6</v>
      </c>
      <c r="F295" s="50">
        <v>3</v>
      </c>
      <c r="G295" s="53">
        <f>(3*D295+2*E295+F295)/G289</f>
        <v>3.6</v>
      </c>
      <c r="P295" s="14">
        <v>5</v>
      </c>
      <c r="Q295" s="50"/>
      <c r="R295" s="50">
        <v>5</v>
      </c>
      <c r="S295" s="50">
        <v>1</v>
      </c>
      <c r="T295" s="50">
        <v>6</v>
      </c>
      <c r="U295" s="50">
        <v>3</v>
      </c>
      <c r="V295" s="14">
        <f xml:space="preserve"> (3*S295+2*T295+U295)/G289</f>
        <v>3.6</v>
      </c>
    </row>
    <row r="296" spans="1:22" x14ac:dyDescent="0.25">
      <c r="A296" s="70">
        <v>6</v>
      </c>
      <c r="B296" s="50"/>
      <c r="C296" s="50">
        <v>4</v>
      </c>
      <c r="D296" s="50">
        <v>2</v>
      </c>
      <c r="E296" s="50">
        <v>6</v>
      </c>
      <c r="F296" s="50">
        <v>2</v>
      </c>
      <c r="G296" s="53">
        <f xml:space="preserve"> (3*D296+2*E296+F296)/G289</f>
        <v>4</v>
      </c>
      <c r="P296" s="14">
        <v>6</v>
      </c>
      <c r="Q296" s="50"/>
      <c r="R296" s="50">
        <v>4</v>
      </c>
      <c r="S296" s="50">
        <v>2</v>
      </c>
      <c r="T296" s="50">
        <v>6</v>
      </c>
      <c r="U296" s="50">
        <v>2</v>
      </c>
      <c r="V296" s="14">
        <f xml:space="preserve"> (3*S296+2*T296+U296)/G289</f>
        <v>4</v>
      </c>
    </row>
    <row r="297" spans="1:22" x14ac:dyDescent="0.25">
      <c r="A297" s="70">
        <v>7</v>
      </c>
      <c r="B297" s="50"/>
      <c r="C297" s="50">
        <v>2</v>
      </c>
      <c r="D297" s="50">
        <v>10</v>
      </c>
      <c r="E297" s="50">
        <v>0</v>
      </c>
      <c r="F297" s="50">
        <v>0</v>
      </c>
      <c r="G297" s="53">
        <f xml:space="preserve"> (3*D297+2*E297+F297)/G289</f>
        <v>6</v>
      </c>
      <c r="P297" s="14">
        <v>7</v>
      </c>
      <c r="Q297" s="50"/>
      <c r="R297" s="50">
        <v>2</v>
      </c>
      <c r="S297" s="50">
        <v>10</v>
      </c>
      <c r="T297" s="50">
        <v>0</v>
      </c>
      <c r="U297" s="50">
        <v>0</v>
      </c>
      <c r="V297" s="14">
        <f xml:space="preserve"> (3*S297+2*T297+U297)/G289</f>
        <v>6</v>
      </c>
    </row>
    <row r="298" spans="1:22" x14ac:dyDescent="0.25">
      <c r="A298" s="70">
        <v>8</v>
      </c>
      <c r="B298" s="50"/>
      <c r="C298" s="50">
        <v>5</v>
      </c>
      <c r="D298" s="50">
        <v>1</v>
      </c>
      <c r="E298" s="50">
        <v>6</v>
      </c>
      <c r="F298" s="50">
        <v>3</v>
      </c>
      <c r="G298" s="53">
        <f xml:space="preserve"> (3*D298+2*E298+F298)/G289</f>
        <v>3.6</v>
      </c>
      <c r="P298" s="14">
        <v>8</v>
      </c>
      <c r="Q298" s="50"/>
      <c r="R298" s="50">
        <v>5</v>
      </c>
      <c r="S298" s="50">
        <v>1</v>
      </c>
      <c r="T298" s="50">
        <v>6</v>
      </c>
      <c r="U298" s="50">
        <v>3</v>
      </c>
      <c r="V298" s="14">
        <f xml:space="preserve"> (3*S298+2*T298+U298)/G289</f>
        <v>3.6</v>
      </c>
    </row>
    <row r="299" spans="1:22" x14ac:dyDescent="0.25">
      <c r="A299" s="70">
        <v>9</v>
      </c>
      <c r="B299" s="50"/>
      <c r="C299" s="50">
        <v>2</v>
      </c>
      <c r="D299" s="50">
        <v>1</v>
      </c>
      <c r="E299" s="50">
        <v>6</v>
      </c>
      <c r="F299" s="50">
        <v>3</v>
      </c>
      <c r="G299" s="53">
        <f xml:space="preserve"> (3*D299+2*E299+F299)/G289</f>
        <v>3.6</v>
      </c>
      <c r="P299" s="14">
        <v>9</v>
      </c>
      <c r="Q299" s="50"/>
      <c r="R299" s="50">
        <v>2</v>
      </c>
      <c r="S299" s="50">
        <v>1</v>
      </c>
      <c r="T299" s="50">
        <v>6</v>
      </c>
      <c r="U299" s="50">
        <v>3</v>
      </c>
      <c r="V299" s="14">
        <f xml:space="preserve"> (3*S299+2*T299+U299)/G289</f>
        <v>3.6</v>
      </c>
    </row>
    <row r="300" spans="1:22" x14ac:dyDescent="0.25">
      <c r="A300" s="70">
        <v>10</v>
      </c>
      <c r="B300" s="50"/>
      <c r="C300" s="50">
        <v>5</v>
      </c>
      <c r="D300" s="50">
        <v>1</v>
      </c>
      <c r="E300" s="50">
        <v>6</v>
      </c>
      <c r="F300" s="50">
        <v>3</v>
      </c>
      <c r="G300" s="53">
        <f xml:space="preserve"> (3*D300+2*E300+F300)/G289</f>
        <v>3.6</v>
      </c>
      <c r="P300" s="14">
        <v>10</v>
      </c>
      <c r="Q300" s="50"/>
      <c r="R300" s="50"/>
      <c r="S300" s="50"/>
      <c r="T300" s="50"/>
      <c r="U300" s="50"/>
      <c r="V300" s="14">
        <f xml:space="preserve"> (3*S300+2*T300+U300)/G289</f>
        <v>0</v>
      </c>
    </row>
    <row r="301" spans="1:22" x14ac:dyDescent="0.25">
      <c r="A301" s="70">
        <v>11</v>
      </c>
      <c r="B301" s="82"/>
      <c r="C301" s="82">
        <v>2</v>
      </c>
      <c r="D301" s="82">
        <v>10</v>
      </c>
      <c r="E301" s="82">
        <v>0</v>
      </c>
      <c r="F301" s="82">
        <v>0</v>
      </c>
      <c r="G301" s="53">
        <f xml:space="preserve"> (3*D301+2*E301+F301)/G289</f>
        <v>6</v>
      </c>
      <c r="P301" s="14">
        <v>11</v>
      </c>
      <c r="Q301" s="50"/>
      <c r="R301" s="50"/>
      <c r="S301" s="50"/>
      <c r="T301" s="50"/>
      <c r="U301" s="50"/>
      <c r="V301" s="14">
        <f xml:space="preserve"> (3*S301+2*T301+U301)/G289</f>
        <v>0</v>
      </c>
    </row>
    <row r="302" spans="1:22" ht="15.75" thickBot="1" x14ac:dyDescent="0.3">
      <c r="A302" s="71">
        <v>12</v>
      </c>
      <c r="B302" s="81"/>
      <c r="C302" s="81">
        <v>1</v>
      </c>
      <c r="D302" s="81">
        <v>8</v>
      </c>
      <c r="E302" s="81">
        <v>1</v>
      </c>
      <c r="F302" s="81">
        <v>0</v>
      </c>
      <c r="G302" s="72">
        <f xml:space="preserve"> (3*D302+2*E302+F302)/G289</f>
        <v>5.2</v>
      </c>
      <c r="P302" s="14">
        <v>12</v>
      </c>
      <c r="Q302" s="50"/>
      <c r="R302" s="50">
        <v>5</v>
      </c>
      <c r="S302" s="50">
        <v>1</v>
      </c>
      <c r="T302" s="50">
        <v>6</v>
      </c>
      <c r="U302" s="50">
        <v>3</v>
      </c>
      <c r="V302" s="14">
        <f xml:space="preserve"> (3*S302+2*T302+U302)/G289</f>
        <v>3.6</v>
      </c>
    </row>
    <row r="303" spans="1:22" x14ac:dyDescent="0.25">
      <c r="D303" s="87"/>
      <c r="E303" s="87"/>
    </row>
    <row r="304" spans="1:22" ht="15.75" thickBot="1" x14ac:dyDescent="0.3">
      <c r="A304" s="15"/>
      <c r="B304" s="15"/>
      <c r="C304" s="15"/>
      <c r="D304" s="15"/>
      <c r="E304" s="15"/>
      <c r="F304" s="15"/>
      <c r="G304" s="15"/>
      <c r="H304" s="15"/>
      <c r="I304" s="15"/>
      <c r="J304" s="15"/>
      <c r="K304" s="15"/>
      <c r="L304" s="16"/>
      <c r="M304" s="16"/>
      <c r="N304" s="16"/>
    </row>
    <row r="305" spans="1:22" ht="16.5" customHeight="1" thickBot="1" x14ac:dyDescent="0.3">
      <c r="A305" s="17"/>
      <c r="B305" s="17"/>
      <c r="C305" s="17"/>
      <c r="D305" s="17"/>
      <c r="E305" s="17"/>
      <c r="F305" s="17"/>
      <c r="G305" s="18"/>
      <c r="H305" s="18"/>
      <c r="I305" s="17"/>
      <c r="J305" s="17"/>
      <c r="K305" s="17"/>
      <c r="L305" s="19"/>
      <c r="M305" s="19"/>
      <c r="N305" s="19"/>
      <c r="Q305" s="94" t="s">
        <v>70</v>
      </c>
      <c r="R305" s="95"/>
      <c r="S305" s="95"/>
      <c r="T305" s="95"/>
      <c r="U305" s="95"/>
      <c r="V305" s="96"/>
    </row>
    <row r="306" spans="1:22" ht="19.5" thickBot="1" x14ac:dyDescent="0.35">
      <c r="A306" s="17"/>
      <c r="B306" s="88" t="s">
        <v>69</v>
      </c>
      <c r="C306" s="89"/>
      <c r="D306" s="89"/>
      <c r="E306" s="89"/>
      <c r="F306" s="89"/>
      <c r="G306" s="89"/>
      <c r="H306" s="89"/>
      <c r="I306" s="89"/>
      <c r="J306" s="89"/>
      <c r="K306" s="89"/>
      <c r="L306" s="89"/>
      <c r="M306" s="89"/>
      <c r="N306" s="90"/>
      <c r="O306" s="63"/>
      <c r="Q306" s="97"/>
      <c r="R306" s="98"/>
      <c r="S306" s="98"/>
      <c r="T306" s="98"/>
      <c r="U306" s="98"/>
      <c r="V306" s="99"/>
    </row>
    <row r="307" spans="1:22" x14ac:dyDescent="0.25">
      <c r="A307" s="17"/>
      <c r="B307" s="22"/>
      <c r="C307" s="23" t="s">
        <v>11</v>
      </c>
      <c r="D307" s="23" t="s">
        <v>12</v>
      </c>
      <c r="E307" s="23" t="s">
        <v>13</v>
      </c>
      <c r="F307" s="23" t="s">
        <v>14</v>
      </c>
      <c r="G307" s="23" t="s">
        <v>15</v>
      </c>
      <c r="H307" s="23" t="s">
        <v>16</v>
      </c>
      <c r="I307" s="23" t="s">
        <v>17</v>
      </c>
      <c r="J307" s="23" t="s">
        <v>18</v>
      </c>
      <c r="K307" s="23" t="s">
        <v>19</v>
      </c>
      <c r="L307" s="23" t="s">
        <v>20</v>
      </c>
      <c r="M307" s="61" t="s">
        <v>73</v>
      </c>
      <c r="N307" s="62" t="s">
        <v>74</v>
      </c>
      <c r="Q307" s="20"/>
      <c r="R307" s="21" t="s">
        <v>21</v>
      </c>
      <c r="S307" s="21" t="s">
        <v>22</v>
      </c>
      <c r="T307" s="21" t="s">
        <v>23</v>
      </c>
      <c r="U307" s="21" t="s">
        <v>24</v>
      </c>
      <c r="V307" s="77" t="s">
        <v>25</v>
      </c>
    </row>
    <row r="308" spans="1:22" x14ac:dyDescent="0.25">
      <c r="A308" s="17"/>
      <c r="B308" s="24" t="s">
        <v>0</v>
      </c>
      <c r="C308" s="5" t="s">
        <v>57</v>
      </c>
      <c r="D308" s="5"/>
      <c r="E308" s="5" t="s">
        <v>58</v>
      </c>
      <c r="F308" s="5"/>
      <c r="G308" s="5"/>
      <c r="H308" s="5"/>
      <c r="I308" s="5"/>
      <c r="J308" s="5"/>
      <c r="K308" s="5"/>
      <c r="L308" s="5"/>
      <c r="M308" s="5"/>
      <c r="N308" s="54"/>
      <c r="Q308" s="24" t="s">
        <v>0</v>
      </c>
      <c r="R308" s="5"/>
      <c r="S308" s="5"/>
      <c r="T308" s="5"/>
      <c r="U308" s="5"/>
      <c r="V308" s="25" t="s">
        <v>57</v>
      </c>
    </row>
    <row r="309" spans="1:22" x14ac:dyDescent="0.25">
      <c r="A309" s="17"/>
      <c r="B309" s="24" t="s">
        <v>1</v>
      </c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4"/>
      <c r="P309" s="17"/>
      <c r="Q309" s="24" t="s">
        <v>1</v>
      </c>
      <c r="R309" s="5" t="s">
        <v>57</v>
      </c>
      <c r="S309" s="5"/>
      <c r="T309" s="5"/>
      <c r="U309" s="5"/>
      <c r="V309" s="25"/>
    </row>
    <row r="310" spans="1:22" x14ac:dyDescent="0.25">
      <c r="A310" s="17"/>
      <c r="B310" s="24" t="s">
        <v>2</v>
      </c>
      <c r="C310" s="5"/>
      <c r="D310" s="5"/>
      <c r="E310" s="5"/>
      <c r="F310" s="5"/>
      <c r="G310" s="5" t="s">
        <v>57</v>
      </c>
      <c r="H310" s="5"/>
      <c r="I310" s="5"/>
      <c r="J310" s="5"/>
      <c r="K310" s="5"/>
      <c r="L310" s="51"/>
      <c r="M310" s="51"/>
      <c r="N310" s="54"/>
      <c r="P310" s="17"/>
      <c r="Q310" s="24" t="s">
        <v>2</v>
      </c>
      <c r="R310" s="5"/>
      <c r="S310" s="5"/>
      <c r="T310" s="5"/>
      <c r="U310" s="5"/>
      <c r="V310" s="25"/>
    </row>
    <row r="311" spans="1:22" x14ac:dyDescent="0.25">
      <c r="A311" s="17"/>
      <c r="B311" s="24" t="s">
        <v>3</v>
      </c>
      <c r="C311" s="5"/>
      <c r="D311" s="5"/>
      <c r="E311" s="5"/>
      <c r="F311" s="5"/>
      <c r="G311" s="5"/>
      <c r="H311" s="5"/>
      <c r="I311" s="5"/>
      <c r="J311" s="5"/>
      <c r="K311" s="5"/>
      <c r="L311" s="51"/>
      <c r="M311" s="51"/>
      <c r="N311" s="54"/>
      <c r="P311" s="17"/>
      <c r="Q311" s="24" t="s">
        <v>3</v>
      </c>
      <c r="R311" s="5"/>
      <c r="S311" s="5"/>
      <c r="T311" s="5"/>
      <c r="U311" s="5"/>
      <c r="V311" s="25"/>
    </row>
    <row r="312" spans="1:22" x14ac:dyDescent="0.25">
      <c r="A312" s="17"/>
      <c r="B312" s="24" t="s">
        <v>4</v>
      </c>
      <c r="C312" s="5"/>
      <c r="D312" s="5" t="s">
        <v>58</v>
      </c>
      <c r="E312" s="5"/>
      <c r="F312" s="5"/>
      <c r="G312" s="5"/>
      <c r="H312" s="5"/>
      <c r="I312" s="5"/>
      <c r="J312" s="5"/>
      <c r="K312" s="5"/>
      <c r="L312" s="51"/>
      <c r="M312" s="51"/>
      <c r="N312" s="54"/>
      <c r="P312" s="17"/>
      <c r="Q312" s="24" t="s">
        <v>4</v>
      </c>
      <c r="R312" s="5"/>
      <c r="S312" s="5" t="s">
        <v>57</v>
      </c>
      <c r="T312" s="5"/>
      <c r="U312" s="5"/>
      <c r="V312" s="25"/>
    </row>
    <row r="313" spans="1:22" x14ac:dyDescent="0.25">
      <c r="A313" s="17"/>
      <c r="B313" s="24" t="s">
        <v>5</v>
      </c>
      <c r="C313" s="5"/>
      <c r="D313" s="5"/>
      <c r="E313" s="5"/>
      <c r="F313" s="5" t="s">
        <v>58</v>
      </c>
      <c r="G313" s="5"/>
      <c r="H313" s="5" t="s">
        <v>58</v>
      </c>
      <c r="I313" s="5"/>
      <c r="J313" s="5"/>
      <c r="K313" s="5"/>
      <c r="L313" s="51"/>
      <c r="M313" s="51"/>
      <c r="N313" s="54"/>
      <c r="P313" s="17"/>
      <c r="Q313" s="24" t="s">
        <v>5</v>
      </c>
      <c r="R313" s="5"/>
      <c r="S313" s="5"/>
      <c r="T313" s="5"/>
      <c r="U313" s="5"/>
      <c r="V313" s="25"/>
    </row>
    <row r="314" spans="1:22" x14ac:dyDescent="0.25">
      <c r="A314" s="17"/>
      <c r="B314" s="24" t="s">
        <v>6</v>
      </c>
      <c r="C314" s="5"/>
      <c r="D314" s="5"/>
      <c r="E314" s="5"/>
      <c r="F314" s="5"/>
      <c r="G314" s="5"/>
      <c r="H314" s="5"/>
      <c r="I314" s="5"/>
      <c r="J314" s="5"/>
      <c r="K314" s="5"/>
      <c r="L314" s="51"/>
      <c r="M314" s="51"/>
      <c r="N314" s="54"/>
      <c r="P314" s="17"/>
      <c r="Q314" s="24" t="s">
        <v>6</v>
      </c>
      <c r="R314" s="5"/>
      <c r="S314" s="5"/>
      <c r="T314" s="5" t="s">
        <v>57</v>
      </c>
      <c r="U314" s="5" t="s">
        <v>57</v>
      </c>
      <c r="V314" s="25"/>
    </row>
    <row r="315" spans="1:22" x14ac:dyDescent="0.25">
      <c r="A315" s="17"/>
      <c r="B315" s="24" t="s">
        <v>7</v>
      </c>
      <c r="C315" s="5"/>
      <c r="D315" s="5"/>
      <c r="E315" s="5"/>
      <c r="F315" s="5"/>
      <c r="G315" s="5"/>
      <c r="H315" s="5"/>
      <c r="I315" s="5" t="s">
        <v>57</v>
      </c>
      <c r="J315" s="5"/>
      <c r="K315" s="5"/>
      <c r="L315" s="51"/>
      <c r="M315" s="51"/>
      <c r="N315" s="54"/>
      <c r="P315" s="17"/>
      <c r="Q315" s="24" t="s">
        <v>7</v>
      </c>
      <c r="R315" s="5"/>
      <c r="S315" s="5"/>
      <c r="T315" s="5"/>
      <c r="U315" s="5"/>
      <c r="V315" s="25"/>
    </row>
    <row r="316" spans="1:22" x14ac:dyDescent="0.25">
      <c r="A316" s="17"/>
      <c r="B316" s="24" t="s">
        <v>8</v>
      </c>
      <c r="C316" s="5"/>
      <c r="D316" s="5"/>
      <c r="E316" s="5"/>
      <c r="F316" s="5"/>
      <c r="G316" s="5"/>
      <c r="H316" s="5"/>
      <c r="I316" s="5"/>
      <c r="J316" s="5" t="s">
        <v>58</v>
      </c>
      <c r="K316" s="5"/>
      <c r="L316" s="51"/>
      <c r="M316" s="51"/>
      <c r="N316" s="54"/>
      <c r="P316" s="17"/>
      <c r="Q316" s="24" t="s">
        <v>8</v>
      </c>
      <c r="R316" s="5"/>
      <c r="S316" s="5"/>
      <c r="T316" s="5"/>
      <c r="U316" s="5"/>
      <c r="V316" s="25"/>
    </row>
    <row r="317" spans="1:22" x14ac:dyDescent="0.25">
      <c r="A317" s="17"/>
      <c r="B317" s="75" t="s">
        <v>9</v>
      </c>
      <c r="C317" s="5"/>
      <c r="D317" s="5"/>
      <c r="E317" s="5"/>
      <c r="F317" s="5"/>
      <c r="G317" s="5"/>
      <c r="H317" s="5"/>
      <c r="I317" s="5"/>
      <c r="J317" s="5"/>
      <c r="K317" s="5" t="s">
        <v>58</v>
      </c>
      <c r="L317" s="51"/>
      <c r="M317" s="51"/>
      <c r="N317" s="54"/>
      <c r="P317" s="17"/>
      <c r="Q317" s="24" t="s">
        <v>9</v>
      </c>
      <c r="R317" s="5"/>
      <c r="S317" s="5"/>
      <c r="T317" s="5"/>
      <c r="U317" s="5"/>
      <c r="V317" s="25"/>
    </row>
    <row r="318" spans="1:22" x14ac:dyDescent="0.25">
      <c r="A318" s="17"/>
      <c r="B318" s="24" t="s">
        <v>75</v>
      </c>
      <c r="C318" s="73"/>
      <c r="D318" s="5"/>
      <c r="E318" s="5"/>
      <c r="F318" s="5"/>
      <c r="G318" s="5"/>
      <c r="H318" s="5"/>
      <c r="I318" s="5"/>
      <c r="J318" s="5"/>
      <c r="K318" s="5"/>
      <c r="L318" s="51" t="s">
        <v>58</v>
      </c>
      <c r="M318" s="51" t="s">
        <v>58</v>
      </c>
      <c r="N318" s="54"/>
      <c r="O318" s="19"/>
      <c r="P318" s="17"/>
      <c r="Q318" s="24" t="s">
        <v>75</v>
      </c>
      <c r="R318" s="5"/>
      <c r="S318" s="5"/>
      <c r="T318" s="5"/>
      <c r="U318" s="5"/>
      <c r="V318" s="25"/>
    </row>
    <row r="319" spans="1:22" ht="19.5" thickBot="1" x14ac:dyDescent="0.35">
      <c r="A319" s="15"/>
      <c r="B319" s="26" t="s">
        <v>76</v>
      </c>
      <c r="C319" s="74"/>
      <c r="D319" s="27"/>
      <c r="E319" s="27"/>
      <c r="F319" s="27"/>
      <c r="G319" s="27"/>
      <c r="H319" s="27"/>
      <c r="I319" s="27"/>
      <c r="J319" s="27"/>
      <c r="K319" s="27"/>
      <c r="L319" s="27"/>
      <c r="M319" s="27"/>
      <c r="N319" s="55" t="s">
        <v>57</v>
      </c>
      <c r="O319" s="60"/>
      <c r="P319" s="17"/>
      <c r="Q319" s="26" t="s">
        <v>76</v>
      </c>
      <c r="R319" s="27"/>
      <c r="S319" s="27"/>
      <c r="T319" s="27"/>
      <c r="U319" s="27"/>
      <c r="V319" s="28"/>
    </row>
    <row r="320" spans="1:22" ht="15.75" thickBot="1" x14ac:dyDescent="0.3">
      <c r="A320" s="35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9"/>
      <c r="M320" s="19"/>
      <c r="N320" s="19"/>
      <c r="O320" s="59"/>
      <c r="P320" s="17"/>
      <c r="Q320" s="17"/>
      <c r="R320" s="17"/>
      <c r="S320" s="17"/>
      <c r="T320" s="17"/>
      <c r="U320" s="17"/>
      <c r="V320" s="17"/>
    </row>
    <row r="321" spans="1:22" ht="18.75" x14ac:dyDescent="0.3">
      <c r="A321" s="35"/>
      <c r="B321" s="83" t="s">
        <v>71</v>
      </c>
      <c r="C321" s="84"/>
      <c r="D321" s="84"/>
      <c r="E321" s="84"/>
      <c r="F321" s="84"/>
      <c r="G321" s="84"/>
      <c r="H321" s="84"/>
      <c r="I321" s="84"/>
      <c r="J321" s="84"/>
      <c r="K321" s="84"/>
      <c r="L321" s="84"/>
      <c r="M321" s="56"/>
      <c r="N321" s="65"/>
      <c r="O321" s="64"/>
      <c r="Q321" s="91" t="s">
        <v>72</v>
      </c>
      <c r="R321" s="92"/>
      <c r="S321" s="92"/>
      <c r="T321" s="92"/>
      <c r="U321" s="92"/>
      <c r="V321" s="93"/>
    </row>
    <row r="322" spans="1:22" x14ac:dyDescent="0.25">
      <c r="A322" s="35"/>
      <c r="B322" s="38"/>
      <c r="C322" s="39" t="s">
        <v>11</v>
      </c>
      <c r="D322" s="39" t="s">
        <v>12</v>
      </c>
      <c r="E322" s="39" t="s">
        <v>13</v>
      </c>
      <c r="F322" s="39" t="s">
        <v>14</v>
      </c>
      <c r="G322" s="39" t="s">
        <v>15</v>
      </c>
      <c r="H322" s="39" t="s">
        <v>16</v>
      </c>
      <c r="I322" s="39" t="s">
        <v>17</v>
      </c>
      <c r="J322" s="39" t="s">
        <v>18</v>
      </c>
      <c r="K322" s="39" t="s">
        <v>19</v>
      </c>
      <c r="L322" s="39" t="s">
        <v>20</v>
      </c>
      <c r="M322" s="39" t="s">
        <v>73</v>
      </c>
      <c r="N322" s="44" t="s">
        <v>74</v>
      </c>
      <c r="O322" s="64"/>
      <c r="P322" s="36"/>
      <c r="Q322" s="38"/>
      <c r="R322" s="39" t="s">
        <v>21</v>
      </c>
      <c r="S322" s="39" t="s">
        <v>22</v>
      </c>
      <c r="T322" s="39" t="s">
        <v>23</v>
      </c>
      <c r="U322" s="39" t="s">
        <v>24</v>
      </c>
      <c r="V322" s="44" t="s">
        <v>25</v>
      </c>
    </row>
    <row r="323" spans="1:22" x14ac:dyDescent="0.25">
      <c r="A323" s="35"/>
      <c r="B323" s="40" t="s">
        <v>0</v>
      </c>
      <c r="C323" s="41">
        <f>IF(C308="Y",G291,0)</f>
        <v>3.4</v>
      </c>
      <c r="D323" s="41">
        <f>IF(D308="Y",G291,0)</f>
        <v>0</v>
      </c>
      <c r="E323" s="41">
        <f>IF(E308="Y",G291,0)</f>
        <v>3.4</v>
      </c>
      <c r="F323" s="41">
        <f>IF(F308="Y",G291,0)</f>
        <v>0</v>
      </c>
      <c r="G323" s="41">
        <f>IF(G308="Y",G291,0)</f>
        <v>0</v>
      </c>
      <c r="H323" s="41">
        <f>IF(H308="Y",G291,0)</f>
        <v>0</v>
      </c>
      <c r="I323" s="41">
        <f>IF(I308="Y",G291,0)</f>
        <v>0</v>
      </c>
      <c r="J323" s="41">
        <f>IF(J308="Y",G291,0)</f>
        <v>0</v>
      </c>
      <c r="K323" s="41">
        <f>IF(K308="Y",G291,0)</f>
        <v>0</v>
      </c>
      <c r="L323" s="41">
        <f>IF(L308="Y",G291,0)</f>
        <v>0</v>
      </c>
      <c r="M323" s="41">
        <f>IF(M308="Y",Q291,0)</f>
        <v>0</v>
      </c>
      <c r="N323" s="41">
        <f>IF(N308="Y",Q291,0)</f>
        <v>0</v>
      </c>
      <c r="O323" s="64"/>
      <c r="P323" s="35"/>
      <c r="Q323" s="40" t="s">
        <v>0</v>
      </c>
      <c r="R323" s="41">
        <f t="shared" ref="R323:R334" si="92">IF(R308="Y",V291,0)</f>
        <v>0</v>
      </c>
      <c r="S323" s="41">
        <f t="shared" ref="S323:S334" si="93">IF(S308="Y",V291,0)</f>
        <v>0</v>
      </c>
      <c r="T323" s="41">
        <f t="shared" ref="T323:T334" si="94">IF(T308="Y",V291,0)</f>
        <v>0</v>
      </c>
      <c r="U323" s="41">
        <f t="shared" ref="U323:U334" si="95">IF(U308="Y",V291,0)</f>
        <v>0</v>
      </c>
      <c r="V323" s="41">
        <f t="shared" ref="V323:V334" si="96">IF(V308="Y",V291,0)</f>
        <v>3.4</v>
      </c>
    </row>
    <row r="324" spans="1:22" x14ac:dyDescent="0.25">
      <c r="A324" s="35"/>
      <c r="B324" s="40" t="s">
        <v>1</v>
      </c>
      <c r="C324" s="41">
        <f>IF(C309="Y",G292,0)</f>
        <v>0</v>
      </c>
      <c r="D324" s="41">
        <f>IF(D309="Y",G292,0)</f>
        <v>0</v>
      </c>
      <c r="E324" s="41">
        <f>IF(E309="Y",G292,0)</f>
        <v>0</v>
      </c>
      <c r="F324" s="41">
        <f>IF(F309="Y",G292,0)</f>
        <v>0</v>
      </c>
      <c r="G324" s="41">
        <f>IF(G309="Y",G292,0)</f>
        <v>0</v>
      </c>
      <c r="H324" s="41">
        <f>IF(H309="Y",G292,0)</f>
        <v>0</v>
      </c>
      <c r="I324" s="41">
        <f>IF(I309="Y",G292,0)</f>
        <v>0</v>
      </c>
      <c r="J324" s="41">
        <f>IF(J309="Y",G292,0)</f>
        <v>0</v>
      </c>
      <c r="K324" s="41">
        <f>IF(K309="Y",G292,0)</f>
        <v>0</v>
      </c>
      <c r="L324" s="41">
        <f>IF(L309="Y",G292,0)</f>
        <v>0</v>
      </c>
      <c r="M324" s="41">
        <f>IF(M309="Y",G292,0)</f>
        <v>0</v>
      </c>
      <c r="N324" s="41">
        <f>IF(N309="Y",G292,0)</f>
        <v>0</v>
      </c>
      <c r="O324" s="64"/>
      <c r="P324" s="35"/>
      <c r="Q324" s="40" t="s">
        <v>1</v>
      </c>
      <c r="R324" s="41">
        <f t="shared" si="92"/>
        <v>3.6</v>
      </c>
      <c r="S324" s="41">
        <f t="shared" si="93"/>
        <v>0</v>
      </c>
      <c r="T324" s="41">
        <f t="shared" si="94"/>
        <v>0</v>
      </c>
      <c r="U324" s="41">
        <f t="shared" si="95"/>
        <v>0</v>
      </c>
      <c r="V324" s="41">
        <f t="shared" si="96"/>
        <v>0</v>
      </c>
    </row>
    <row r="325" spans="1:22" x14ac:dyDescent="0.25">
      <c r="A325" s="35"/>
      <c r="B325" s="40" t="s">
        <v>2</v>
      </c>
      <c r="C325" s="41">
        <f>IF(C310="Y",G293,0)</f>
        <v>0</v>
      </c>
      <c r="D325" s="41">
        <f>IF(D310="Y",G293,0)</f>
        <v>0</v>
      </c>
      <c r="E325" s="41">
        <f>IF(E310="Y",G293,0)</f>
        <v>0</v>
      </c>
      <c r="F325" s="41">
        <f>IF(F310="Y",G293,0)</f>
        <v>0</v>
      </c>
      <c r="G325" s="41">
        <f>IF(G310="Y",G293,0)</f>
        <v>5.2</v>
      </c>
      <c r="H325" s="41">
        <f>IF(H310="Y",G293,0)</f>
        <v>0</v>
      </c>
      <c r="I325" s="41">
        <f>IF(I310="Y",G293,0)</f>
        <v>0</v>
      </c>
      <c r="J325" s="41">
        <f>IF(J310="Y",G293,0)</f>
        <v>0</v>
      </c>
      <c r="K325" s="41">
        <f>IF(K310="Y",G293,0)</f>
        <v>0</v>
      </c>
      <c r="L325" s="41">
        <f>IF(L310="Y",G293,0)</f>
        <v>0</v>
      </c>
      <c r="M325" s="41">
        <f>IF(M310="Y",G293,0)</f>
        <v>0</v>
      </c>
      <c r="N325" s="41">
        <f>IF(N310="Y",G293,0)</f>
        <v>0</v>
      </c>
      <c r="O325" s="64"/>
      <c r="P325" s="35"/>
      <c r="Q325" s="40" t="s">
        <v>2</v>
      </c>
      <c r="R325" s="41">
        <f t="shared" si="92"/>
        <v>0</v>
      </c>
      <c r="S325" s="41">
        <f t="shared" si="93"/>
        <v>0</v>
      </c>
      <c r="T325" s="41">
        <f t="shared" si="94"/>
        <v>0</v>
      </c>
      <c r="U325" s="41">
        <f t="shared" si="95"/>
        <v>0</v>
      </c>
      <c r="V325" s="41">
        <f t="shared" si="96"/>
        <v>0</v>
      </c>
    </row>
    <row r="326" spans="1:22" x14ac:dyDescent="0.25">
      <c r="A326" s="37"/>
      <c r="B326" s="40" t="s">
        <v>3</v>
      </c>
      <c r="C326" s="41">
        <f t="shared" ref="C326:C331" si="97">IF(C311="Y",G294,0)</f>
        <v>0</v>
      </c>
      <c r="D326" s="41">
        <f t="shared" ref="D326:D331" si="98">IF(D311="Y",G294,0)</f>
        <v>0</v>
      </c>
      <c r="E326" s="41">
        <f t="shared" ref="E326:E331" si="99">IF(E311="Y",G294,0)</f>
        <v>0</v>
      </c>
      <c r="F326" s="41">
        <f t="shared" ref="F326:F331" si="100">IF(F311="Y",G294,0)</f>
        <v>0</v>
      </c>
      <c r="G326" s="41">
        <f t="shared" ref="G326:G331" si="101">IF(G311="Y",G294,0)</f>
        <v>0</v>
      </c>
      <c r="H326" s="41">
        <f t="shared" ref="H326:H331" si="102">IF(H311="Y",G294,0)</f>
        <v>0</v>
      </c>
      <c r="I326" s="41">
        <f t="shared" ref="I326:I331" si="103">IF(I311="Y",G294,0)</f>
        <v>0</v>
      </c>
      <c r="J326" s="41">
        <f t="shared" ref="J326:J331" si="104">IF(J311="Y",G294,0)</f>
        <v>0</v>
      </c>
      <c r="K326" s="41">
        <f t="shared" ref="K326:K331" si="105">IF(K311="Y",G294,0)</f>
        <v>0</v>
      </c>
      <c r="L326" s="41">
        <f t="shared" ref="L326:L331" si="106">IF(L311="Y",G294,0)</f>
        <v>0</v>
      </c>
      <c r="M326" s="41">
        <f t="shared" ref="M326:M331" si="107">IF(M311="Y",G294,0)</f>
        <v>0</v>
      </c>
      <c r="N326" s="41">
        <f t="shared" ref="N326:N331" si="108">IF(N311="Y",G294,0)</f>
        <v>0</v>
      </c>
      <c r="O326" s="64"/>
      <c r="P326" s="35"/>
      <c r="Q326" s="40" t="s">
        <v>3</v>
      </c>
      <c r="R326" s="41">
        <f t="shared" si="92"/>
        <v>0</v>
      </c>
      <c r="S326" s="41">
        <f t="shared" si="93"/>
        <v>0</v>
      </c>
      <c r="T326" s="41">
        <f t="shared" si="94"/>
        <v>0</v>
      </c>
      <c r="U326" s="41">
        <f t="shared" si="95"/>
        <v>0</v>
      </c>
      <c r="V326" s="41">
        <f t="shared" si="96"/>
        <v>0</v>
      </c>
    </row>
    <row r="327" spans="1:22" x14ac:dyDescent="0.25">
      <c r="A327" s="37"/>
      <c r="B327" s="40" t="s">
        <v>4</v>
      </c>
      <c r="C327" s="41">
        <f t="shared" si="97"/>
        <v>0</v>
      </c>
      <c r="D327" s="41">
        <f t="shared" si="98"/>
        <v>3.6</v>
      </c>
      <c r="E327" s="41">
        <f t="shared" si="99"/>
        <v>0</v>
      </c>
      <c r="F327" s="41">
        <f t="shared" si="100"/>
        <v>0</v>
      </c>
      <c r="G327" s="41">
        <f t="shared" si="101"/>
        <v>0</v>
      </c>
      <c r="H327" s="41">
        <f t="shared" si="102"/>
        <v>0</v>
      </c>
      <c r="I327" s="41">
        <f t="shared" si="103"/>
        <v>0</v>
      </c>
      <c r="J327" s="41">
        <f t="shared" si="104"/>
        <v>0</v>
      </c>
      <c r="K327" s="41">
        <f t="shared" si="105"/>
        <v>0</v>
      </c>
      <c r="L327" s="41">
        <f t="shared" si="106"/>
        <v>0</v>
      </c>
      <c r="M327" s="41">
        <f t="shared" si="107"/>
        <v>0</v>
      </c>
      <c r="N327" s="41">
        <f t="shared" si="108"/>
        <v>0</v>
      </c>
      <c r="O327" s="64"/>
      <c r="P327" s="35"/>
      <c r="Q327" s="40" t="s">
        <v>4</v>
      </c>
      <c r="R327" s="41">
        <f t="shared" si="92"/>
        <v>0</v>
      </c>
      <c r="S327" s="41">
        <f t="shared" si="93"/>
        <v>3.6</v>
      </c>
      <c r="T327" s="41">
        <f t="shared" si="94"/>
        <v>0</v>
      </c>
      <c r="U327" s="41">
        <f t="shared" si="95"/>
        <v>0</v>
      </c>
      <c r="V327" s="41">
        <f t="shared" si="96"/>
        <v>0</v>
      </c>
    </row>
    <row r="328" spans="1:22" x14ac:dyDescent="0.25">
      <c r="A328" s="37"/>
      <c r="B328" s="40" t="s">
        <v>5</v>
      </c>
      <c r="C328" s="41">
        <f t="shared" si="97"/>
        <v>0</v>
      </c>
      <c r="D328" s="41">
        <f t="shared" si="98"/>
        <v>0</v>
      </c>
      <c r="E328" s="41">
        <f t="shared" si="99"/>
        <v>0</v>
      </c>
      <c r="F328" s="41">
        <f t="shared" si="100"/>
        <v>4</v>
      </c>
      <c r="G328" s="41">
        <f t="shared" si="101"/>
        <v>0</v>
      </c>
      <c r="H328" s="41">
        <f t="shared" si="102"/>
        <v>4</v>
      </c>
      <c r="I328" s="41">
        <f t="shared" si="103"/>
        <v>0</v>
      </c>
      <c r="J328" s="41">
        <f t="shared" si="104"/>
        <v>0</v>
      </c>
      <c r="K328" s="41">
        <f t="shared" si="105"/>
        <v>0</v>
      </c>
      <c r="L328" s="41">
        <f t="shared" si="106"/>
        <v>0</v>
      </c>
      <c r="M328" s="41">
        <f t="shared" si="107"/>
        <v>0</v>
      </c>
      <c r="N328" s="41">
        <f t="shared" si="108"/>
        <v>0</v>
      </c>
      <c r="O328" s="64"/>
      <c r="P328" s="35"/>
      <c r="Q328" s="40" t="s">
        <v>5</v>
      </c>
      <c r="R328" s="41">
        <f t="shared" si="92"/>
        <v>0</v>
      </c>
      <c r="S328" s="41">
        <f t="shared" si="93"/>
        <v>0</v>
      </c>
      <c r="T328" s="41">
        <f t="shared" si="94"/>
        <v>0</v>
      </c>
      <c r="U328" s="41">
        <f t="shared" si="95"/>
        <v>0</v>
      </c>
      <c r="V328" s="41">
        <f t="shared" si="96"/>
        <v>0</v>
      </c>
    </row>
    <row r="329" spans="1:22" x14ac:dyDescent="0.25">
      <c r="A329" s="37"/>
      <c r="B329" s="40" t="s">
        <v>6</v>
      </c>
      <c r="C329" s="41">
        <f t="shared" si="97"/>
        <v>0</v>
      </c>
      <c r="D329" s="41">
        <f t="shared" si="98"/>
        <v>0</v>
      </c>
      <c r="E329" s="41">
        <f t="shared" si="99"/>
        <v>0</v>
      </c>
      <c r="F329" s="41">
        <f t="shared" si="100"/>
        <v>0</v>
      </c>
      <c r="G329" s="41">
        <f t="shared" si="101"/>
        <v>0</v>
      </c>
      <c r="H329" s="41">
        <f t="shared" si="102"/>
        <v>0</v>
      </c>
      <c r="I329" s="41">
        <f t="shared" si="103"/>
        <v>0</v>
      </c>
      <c r="J329" s="41">
        <f t="shared" si="104"/>
        <v>0</v>
      </c>
      <c r="K329" s="41">
        <f t="shared" si="105"/>
        <v>0</v>
      </c>
      <c r="L329" s="41">
        <f t="shared" si="106"/>
        <v>0</v>
      </c>
      <c r="M329" s="41">
        <f t="shared" si="107"/>
        <v>0</v>
      </c>
      <c r="N329" s="41">
        <f t="shared" si="108"/>
        <v>0</v>
      </c>
      <c r="O329" s="64"/>
      <c r="P329" s="37"/>
      <c r="Q329" s="40" t="s">
        <v>6</v>
      </c>
      <c r="R329" s="41">
        <f t="shared" si="92"/>
        <v>0</v>
      </c>
      <c r="S329" s="41">
        <f t="shared" si="93"/>
        <v>0</v>
      </c>
      <c r="T329" s="41">
        <f t="shared" si="94"/>
        <v>6</v>
      </c>
      <c r="U329" s="41">
        <f t="shared" si="95"/>
        <v>6</v>
      </c>
      <c r="V329" s="41">
        <f t="shared" si="96"/>
        <v>0</v>
      </c>
    </row>
    <row r="330" spans="1:22" x14ac:dyDescent="0.25">
      <c r="A330" s="37"/>
      <c r="B330" s="40" t="s">
        <v>7</v>
      </c>
      <c r="C330" s="41">
        <f t="shared" si="97"/>
        <v>0</v>
      </c>
      <c r="D330" s="41">
        <f t="shared" si="98"/>
        <v>0</v>
      </c>
      <c r="E330" s="41">
        <f t="shared" si="99"/>
        <v>0</v>
      </c>
      <c r="F330" s="41">
        <f t="shared" si="100"/>
        <v>0</v>
      </c>
      <c r="G330" s="41">
        <f t="shared" si="101"/>
        <v>0</v>
      </c>
      <c r="H330" s="41">
        <f t="shared" si="102"/>
        <v>0</v>
      </c>
      <c r="I330" s="41">
        <f t="shared" si="103"/>
        <v>3.6</v>
      </c>
      <c r="J330" s="41">
        <f t="shared" si="104"/>
        <v>0</v>
      </c>
      <c r="K330" s="41">
        <f t="shared" si="105"/>
        <v>0</v>
      </c>
      <c r="L330" s="41">
        <f t="shared" si="106"/>
        <v>0</v>
      </c>
      <c r="M330" s="41">
        <f t="shared" si="107"/>
        <v>0</v>
      </c>
      <c r="N330" s="41">
        <f t="shared" si="108"/>
        <v>0</v>
      </c>
      <c r="O330" s="64"/>
      <c r="P330" s="37"/>
      <c r="Q330" s="40" t="s">
        <v>7</v>
      </c>
      <c r="R330" s="41">
        <f t="shared" si="92"/>
        <v>0</v>
      </c>
      <c r="S330" s="41">
        <f t="shared" si="93"/>
        <v>0</v>
      </c>
      <c r="T330" s="41">
        <f t="shared" si="94"/>
        <v>0</v>
      </c>
      <c r="U330" s="41">
        <f t="shared" si="95"/>
        <v>0</v>
      </c>
      <c r="V330" s="41">
        <f t="shared" si="96"/>
        <v>0</v>
      </c>
    </row>
    <row r="331" spans="1:22" x14ac:dyDescent="0.25">
      <c r="A331" s="37"/>
      <c r="B331" s="40" t="s">
        <v>8</v>
      </c>
      <c r="C331" s="41">
        <f t="shared" si="97"/>
        <v>0</v>
      </c>
      <c r="D331" s="41">
        <f t="shared" si="98"/>
        <v>0</v>
      </c>
      <c r="E331" s="41">
        <f t="shared" si="99"/>
        <v>0</v>
      </c>
      <c r="F331" s="41">
        <f t="shared" si="100"/>
        <v>0</v>
      </c>
      <c r="G331" s="41">
        <f t="shared" si="101"/>
        <v>0</v>
      </c>
      <c r="H331" s="41">
        <f t="shared" si="102"/>
        <v>0</v>
      </c>
      <c r="I331" s="41">
        <f t="shared" si="103"/>
        <v>0</v>
      </c>
      <c r="J331" s="41">
        <f t="shared" si="104"/>
        <v>3.6</v>
      </c>
      <c r="K331" s="41">
        <f t="shared" si="105"/>
        <v>0</v>
      </c>
      <c r="L331" s="41">
        <f t="shared" si="106"/>
        <v>0</v>
      </c>
      <c r="M331" s="41">
        <f t="shared" si="107"/>
        <v>0</v>
      </c>
      <c r="N331" s="41">
        <f t="shared" si="108"/>
        <v>0</v>
      </c>
      <c r="O331" s="64"/>
      <c r="P331" s="37"/>
      <c r="Q331" s="40" t="s">
        <v>8</v>
      </c>
      <c r="R331" s="41">
        <f t="shared" si="92"/>
        <v>0</v>
      </c>
      <c r="S331" s="41">
        <f t="shared" si="93"/>
        <v>0</v>
      </c>
      <c r="T331" s="41">
        <f t="shared" si="94"/>
        <v>0</v>
      </c>
      <c r="U331" s="41">
        <f t="shared" si="95"/>
        <v>0</v>
      </c>
      <c r="V331" s="41">
        <f t="shared" si="96"/>
        <v>0</v>
      </c>
    </row>
    <row r="332" spans="1:22" x14ac:dyDescent="0.25">
      <c r="B332" s="40" t="s">
        <v>9</v>
      </c>
      <c r="C332" s="41">
        <f>IF(C317="Y",G300,0)</f>
        <v>0</v>
      </c>
      <c r="D332" s="41">
        <f>IF(D317="Y",G300,0)</f>
        <v>0</v>
      </c>
      <c r="E332" s="41">
        <f>IF(E317="Y",G300,0)</f>
        <v>0</v>
      </c>
      <c r="F332" s="41">
        <f>IF(F317="Y",G300,0)</f>
        <v>0</v>
      </c>
      <c r="G332" s="41">
        <f>IF(G317="Y",G300,0)</f>
        <v>0</v>
      </c>
      <c r="H332" s="41">
        <f>IF(H317="Y",G300,0)</f>
        <v>0</v>
      </c>
      <c r="I332" s="41">
        <f>IF(I317="Y",G300,0)</f>
        <v>0</v>
      </c>
      <c r="J332" s="41">
        <f>IF(J317="Y",G300,0)</f>
        <v>0</v>
      </c>
      <c r="K332" s="41">
        <f>IF(K317="Y",G300,0)</f>
        <v>3.6</v>
      </c>
      <c r="L332" s="41">
        <f>IF(L317="Y",G300,0)</f>
        <v>0</v>
      </c>
      <c r="M332" s="41">
        <f>IF(M317="Y",G300,0)</f>
        <v>0</v>
      </c>
      <c r="N332" s="41">
        <f>IF(N317="Y",G300,0)</f>
        <v>0</v>
      </c>
      <c r="P332" s="37"/>
      <c r="Q332" s="40" t="s">
        <v>9</v>
      </c>
      <c r="R332" s="41">
        <f t="shared" si="92"/>
        <v>0</v>
      </c>
      <c r="S332" s="41">
        <f t="shared" si="93"/>
        <v>0</v>
      </c>
      <c r="T332" s="41">
        <f t="shared" si="94"/>
        <v>0</v>
      </c>
      <c r="U332" s="41">
        <f t="shared" si="95"/>
        <v>0</v>
      </c>
      <c r="V332" s="41">
        <f t="shared" si="96"/>
        <v>0</v>
      </c>
    </row>
    <row r="333" spans="1:22" x14ac:dyDescent="0.25">
      <c r="B333" s="40" t="s">
        <v>75</v>
      </c>
      <c r="C333" s="41">
        <f>IF(C318="Y",G301,0)</f>
        <v>0</v>
      </c>
      <c r="D333" s="41">
        <f>IF(D318="Y",G301,0)</f>
        <v>0</v>
      </c>
      <c r="E333" s="41">
        <f>IF(E318="Y",G301,0)</f>
        <v>0</v>
      </c>
      <c r="F333" s="41">
        <f>IF(F318="Y",G301,0)</f>
        <v>0</v>
      </c>
      <c r="G333" s="41">
        <f>IF(G318="Y",G301,0)</f>
        <v>0</v>
      </c>
      <c r="H333" s="41">
        <f>IF(H318="Y",G301,0)</f>
        <v>0</v>
      </c>
      <c r="I333" s="41">
        <f>IF(I318="Y",G301,0)</f>
        <v>0</v>
      </c>
      <c r="J333" s="41">
        <f>IF(J318="Y",G301,0)</f>
        <v>0</v>
      </c>
      <c r="K333" s="41">
        <f>IF(K318="Y",G301,0)</f>
        <v>0</v>
      </c>
      <c r="L333" s="41">
        <f>IF(L318="Y",G301,0)</f>
        <v>6</v>
      </c>
      <c r="M333" s="41">
        <f>IF(M318="Y",G301,0)</f>
        <v>6</v>
      </c>
      <c r="N333" s="41">
        <f>IF(N318="Y",G301,0)</f>
        <v>0</v>
      </c>
      <c r="P333" s="37"/>
      <c r="Q333" s="40" t="s">
        <v>75</v>
      </c>
      <c r="R333" s="41">
        <f t="shared" si="92"/>
        <v>0</v>
      </c>
      <c r="S333" s="41">
        <f t="shared" si="93"/>
        <v>0</v>
      </c>
      <c r="T333" s="41">
        <f t="shared" si="94"/>
        <v>0</v>
      </c>
      <c r="U333" s="41">
        <f t="shared" si="95"/>
        <v>0</v>
      </c>
      <c r="V333" s="41">
        <f t="shared" si="96"/>
        <v>0</v>
      </c>
    </row>
    <row r="334" spans="1:22" x14ac:dyDescent="0.25">
      <c r="B334" s="40" t="s">
        <v>76</v>
      </c>
      <c r="C334" s="41">
        <f>IF(C319="Y",G302,0)</f>
        <v>0</v>
      </c>
      <c r="D334" s="41">
        <f>IF(D319="Y",G302,0)</f>
        <v>0</v>
      </c>
      <c r="E334" s="41">
        <f>IF(E319="Y",G302,0)</f>
        <v>0</v>
      </c>
      <c r="F334" s="41">
        <f>IF(F319="Y",G302,0)</f>
        <v>0</v>
      </c>
      <c r="G334" s="41">
        <f>IF(G319="Y",G302,0)</f>
        <v>0</v>
      </c>
      <c r="H334" s="41">
        <f>IF(H319="Y",G302,0)</f>
        <v>0</v>
      </c>
      <c r="I334" s="41">
        <f>IF(I319="Y",G302,0)</f>
        <v>0</v>
      </c>
      <c r="J334" s="41">
        <f>IF(J319="Y",G302,0)</f>
        <v>0</v>
      </c>
      <c r="K334" s="41">
        <f>IF(K319="Y",G302,0)</f>
        <v>0</v>
      </c>
      <c r="L334" s="41">
        <f>IF(L319="Y",G302,0)</f>
        <v>0</v>
      </c>
      <c r="M334" s="41">
        <f>IF(M319="Y",G302,0)</f>
        <v>0</v>
      </c>
      <c r="N334" s="41">
        <f>IF(N319="Y",G302,0)</f>
        <v>5.2</v>
      </c>
      <c r="P334" s="37"/>
      <c r="Q334" s="40" t="s">
        <v>76</v>
      </c>
      <c r="R334" s="41">
        <f t="shared" si="92"/>
        <v>0</v>
      </c>
      <c r="S334" s="41">
        <f t="shared" si="93"/>
        <v>0</v>
      </c>
      <c r="T334" s="41">
        <f t="shared" si="94"/>
        <v>0</v>
      </c>
      <c r="U334" s="41">
        <f t="shared" si="95"/>
        <v>0</v>
      </c>
      <c r="V334" s="41">
        <f t="shared" si="96"/>
        <v>0</v>
      </c>
    </row>
    <row r="335" spans="1:22" ht="15.75" thickBot="1" x14ac:dyDescent="0.3">
      <c r="B335" s="57" t="s">
        <v>10</v>
      </c>
      <c r="C335" s="58">
        <f>AVERAGEIF(C323:C334,"&gt;0")</f>
        <v>3.4</v>
      </c>
      <c r="D335" s="58">
        <f t="shared" ref="D335" si="109">AVERAGEIF(D323:D334,"&gt;0")</f>
        <v>3.6</v>
      </c>
      <c r="E335" s="58">
        <f t="shared" ref="E335" si="110">AVERAGEIF(E323:E334,"&gt;0")</f>
        <v>3.4</v>
      </c>
      <c r="F335" s="58">
        <f t="shared" ref="F335" si="111">AVERAGEIF(F323:F334,"&gt;0")</f>
        <v>4</v>
      </c>
      <c r="G335" s="58">
        <f t="shared" ref="G335" si="112">AVERAGEIF(G323:G334,"&gt;0")</f>
        <v>5.2</v>
      </c>
      <c r="H335" s="58">
        <f t="shared" ref="H335" si="113">AVERAGEIF(H323:H334,"&gt;0")</f>
        <v>4</v>
      </c>
      <c r="I335" s="58">
        <f t="shared" ref="I335" si="114">AVERAGEIF(I323:I334,"&gt;0")</f>
        <v>3.6</v>
      </c>
      <c r="J335" s="58">
        <f t="shared" ref="J335" si="115">AVERAGEIF(J323:J334,"&gt;0")</f>
        <v>3.6</v>
      </c>
      <c r="K335" s="58">
        <f t="shared" ref="K335" si="116">AVERAGEIF(K323:K334,"&gt;0")</f>
        <v>3.6</v>
      </c>
      <c r="L335" s="58">
        <f t="shared" ref="L335" si="117">AVERAGEIF(L323:L334,"&gt;0")</f>
        <v>6</v>
      </c>
      <c r="M335" s="58">
        <f t="shared" ref="M335" si="118">AVERAGEIF(M323:M334,"&gt;0")</f>
        <v>6</v>
      </c>
      <c r="N335" s="58">
        <f t="shared" ref="N335" si="119">AVERAGEIF(N323:N334,"&gt;0")</f>
        <v>5.2</v>
      </c>
      <c r="P335" s="37"/>
      <c r="Q335" s="42" t="s">
        <v>10</v>
      </c>
      <c r="R335" s="43">
        <f>AVERAGEIF(R323:R334,"&gt;0")</f>
        <v>3.6</v>
      </c>
      <c r="S335" s="43">
        <f t="shared" ref="S335" si="120">AVERAGEIF(S323:S334,"&gt;0")</f>
        <v>3.6</v>
      </c>
      <c r="T335" s="43">
        <f t="shared" ref="T335" si="121">AVERAGEIF(T323:T334,"&gt;0")</f>
        <v>6</v>
      </c>
      <c r="U335" s="43">
        <f t="shared" ref="U335" si="122">AVERAGEIF(U323:U334,"&gt;0")</f>
        <v>6</v>
      </c>
      <c r="V335" s="43">
        <f t="shared" ref="V335" si="123">AVERAGEIF(V323:V334,"&gt;0")</f>
        <v>3.4</v>
      </c>
    </row>
    <row r="336" spans="1:22" ht="33.75" x14ac:dyDescent="0.5">
      <c r="A336" s="78"/>
      <c r="B336" s="79"/>
      <c r="C336" s="79"/>
      <c r="D336" s="79"/>
      <c r="E336" s="79"/>
      <c r="F336" s="79"/>
      <c r="G336" s="79"/>
      <c r="H336" s="79"/>
      <c r="I336" s="79"/>
      <c r="J336" s="79"/>
      <c r="K336" s="79"/>
      <c r="L336" s="79"/>
      <c r="M336" s="79"/>
      <c r="N336" s="79"/>
      <c r="O336" s="78"/>
      <c r="P336" s="78"/>
      <c r="T336" s="79"/>
      <c r="U336" s="79"/>
      <c r="V336" s="79"/>
    </row>
    <row r="337" spans="2:19" ht="15.75" thickBot="1" x14ac:dyDescent="0.3"/>
    <row r="338" spans="2:19" ht="33.75" x14ac:dyDescent="0.5">
      <c r="B338" s="111" t="s">
        <v>63</v>
      </c>
      <c r="C338" s="112"/>
      <c r="D338" s="112"/>
      <c r="E338" s="112"/>
      <c r="F338" s="112"/>
      <c r="G338" s="112"/>
      <c r="H338" s="112"/>
      <c r="I338" s="112"/>
      <c r="J338" s="112"/>
      <c r="K338" s="112"/>
      <c r="L338" s="112"/>
      <c r="M338" s="112"/>
      <c r="N338" s="112"/>
      <c r="O338" s="112"/>
      <c r="P338" s="112"/>
      <c r="Q338" s="112"/>
      <c r="R338" s="112"/>
      <c r="S338" s="113"/>
    </row>
    <row r="339" spans="2:19" x14ac:dyDescent="0.25">
      <c r="B339" s="47" t="s">
        <v>64</v>
      </c>
      <c r="C339" s="45" t="s">
        <v>11</v>
      </c>
      <c r="D339" s="45" t="s">
        <v>12</v>
      </c>
      <c r="E339" s="45" t="s">
        <v>13</v>
      </c>
      <c r="F339" s="45" t="s">
        <v>14</v>
      </c>
      <c r="G339" s="45" t="s">
        <v>15</v>
      </c>
      <c r="H339" s="45" t="s">
        <v>16</v>
      </c>
      <c r="I339" s="45" t="s">
        <v>17</v>
      </c>
      <c r="J339" s="45" t="s">
        <v>18</v>
      </c>
      <c r="K339" s="45" t="s">
        <v>19</v>
      </c>
      <c r="L339" s="80" t="s">
        <v>20</v>
      </c>
      <c r="M339" s="45" t="s">
        <v>73</v>
      </c>
      <c r="N339" s="45" t="s">
        <v>74</v>
      </c>
      <c r="O339" s="45" t="s">
        <v>21</v>
      </c>
      <c r="P339" s="45" t="s">
        <v>22</v>
      </c>
      <c r="Q339" s="45" t="s">
        <v>23</v>
      </c>
      <c r="R339" s="45" t="s">
        <v>24</v>
      </c>
      <c r="S339" s="46" t="s">
        <v>25</v>
      </c>
    </row>
    <row r="340" spans="2:19" x14ac:dyDescent="0.25">
      <c r="B340" s="47" t="s">
        <v>65</v>
      </c>
      <c r="C340" s="14">
        <f>C182</f>
        <v>2.2666666666666666</v>
      </c>
      <c r="D340" s="14">
        <f t="shared" ref="D340:N340" si="124">D182</f>
        <v>1.6</v>
      </c>
      <c r="E340" s="14">
        <f t="shared" si="124"/>
        <v>1.7333333333333334</v>
      </c>
      <c r="F340" s="14">
        <f t="shared" si="124"/>
        <v>1.8</v>
      </c>
      <c r="G340" s="14">
        <f t="shared" si="124"/>
        <v>1.7333333333333334</v>
      </c>
      <c r="H340" s="14">
        <f t="shared" si="124"/>
        <v>2.4</v>
      </c>
      <c r="I340" s="14">
        <f t="shared" si="124"/>
        <v>2.6</v>
      </c>
      <c r="J340" s="14">
        <f t="shared" si="124"/>
        <v>2.0666666666666669</v>
      </c>
      <c r="K340" s="14">
        <f t="shared" si="124"/>
        <v>1.8666666666666667</v>
      </c>
      <c r="L340" s="14">
        <f t="shared" si="124"/>
        <v>1.8</v>
      </c>
      <c r="M340" s="14">
        <f t="shared" si="124"/>
        <v>1.9333333333333333</v>
      </c>
      <c r="N340" s="14">
        <f t="shared" si="124"/>
        <v>1.5333333333333334</v>
      </c>
      <c r="O340" s="14">
        <f>R182</f>
        <v>1.2</v>
      </c>
      <c r="P340" s="14">
        <f t="shared" ref="P340:S340" si="125">S182</f>
        <v>1.2</v>
      </c>
      <c r="Q340" s="14">
        <f t="shared" si="125"/>
        <v>2</v>
      </c>
      <c r="R340" s="14">
        <f t="shared" si="125"/>
        <v>2</v>
      </c>
      <c r="S340" s="14">
        <f t="shared" si="125"/>
        <v>1.1333333333333333</v>
      </c>
    </row>
    <row r="341" spans="2:19" x14ac:dyDescent="0.25">
      <c r="B341" s="47" t="s">
        <v>66</v>
      </c>
      <c r="C341" s="14">
        <f>C233</f>
        <v>2.2857142857142856</v>
      </c>
      <c r="D341" s="14">
        <f t="shared" ref="D341:N341" si="126">D233</f>
        <v>2.4285714285714288</v>
      </c>
      <c r="E341" s="14" t="e">
        <f t="shared" si="126"/>
        <v>#DIV/0!</v>
      </c>
      <c r="F341" s="14" t="e">
        <f t="shared" si="126"/>
        <v>#DIV/0!</v>
      </c>
      <c r="G341" s="14" t="e">
        <f t="shared" si="126"/>
        <v>#DIV/0!</v>
      </c>
      <c r="H341" s="14" t="e">
        <f t="shared" si="126"/>
        <v>#DIV/0!</v>
      </c>
      <c r="I341" s="14" t="e">
        <f t="shared" si="126"/>
        <v>#DIV/0!</v>
      </c>
      <c r="J341" s="14" t="e">
        <f t="shared" si="126"/>
        <v>#DIV/0!</v>
      </c>
      <c r="K341" s="14" t="e">
        <f t="shared" si="126"/>
        <v>#DIV/0!</v>
      </c>
      <c r="L341" s="14" t="e">
        <f t="shared" si="126"/>
        <v>#DIV/0!</v>
      </c>
      <c r="M341" s="14" t="e">
        <f t="shared" si="126"/>
        <v>#DIV/0!</v>
      </c>
      <c r="N341" s="14">
        <f t="shared" si="126"/>
        <v>2.4285714285714284</v>
      </c>
      <c r="O341" s="14">
        <f>R233</f>
        <v>2.5714285714285716</v>
      </c>
      <c r="P341" s="14">
        <f t="shared" ref="P341:S341" si="127">S233</f>
        <v>2.5714285714285716</v>
      </c>
      <c r="Q341" s="14">
        <f t="shared" si="127"/>
        <v>4.2857142857142856</v>
      </c>
      <c r="R341" s="14">
        <f t="shared" si="127"/>
        <v>4.2857142857142856</v>
      </c>
      <c r="S341" s="14">
        <f t="shared" si="127"/>
        <v>2.4285714285714284</v>
      </c>
    </row>
    <row r="342" spans="2:19" x14ac:dyDescent="0.25">
      <c r="B342" s="47" t="s">
        <v>68</v>
      </c>
      <c r="C342" s="14">
        <f>C284</f>
        <v>3.4</v>
      </c>
      <c r="D342" s="14">
        <f t="shared" ref="D342:N342" si="128">D284</f>
        <v>3.6</v>
      </c>
      <c r="E342" s="14">
        <f t="shared" si="128"/>
        <v>3.4</v>
      </c>
      <c r="F342" s="14">
        <f t="shared" si="128"/>
        <v>4</v>
      </c>
      <c r="G342" s="14">
        <f t="shared" si="128"/>
        <v>5.2</v>
      </c>
      <c r="H342" s="14">
        <f t="shared" si="128"/>
        <v>4</v>
      </c>
      <c r="I342" s="14">
        <f t="shared" si="128"/>
        <v>3.6</v>
      </c>
      <c r="J342" s="14">
        <f t="shared" si="128"/>
        <v>3.6</v>
      </c>
      <c r="K342" s="14">
        <f t="shared" si="128"/>
        <v>3.6</v>
      </c>
      <c r="L342" s="14">
        <f t="shared" si="128"/>
        <v>6</v>
      </c>
      <c r="M342" s="14">
        <f t="shared" si="128"/>
        <v>6</v>
      </c>
      <c r="N342" s="14">
        <f t="shared" si="128"/>
        <v>5.2</v>
      </c>
      <c r="O342" s="14">
        <f>R284</f>
        <v>3.6</v>
      </c>
      <c r="P342" s="14">
        <f t="shared" ref="P342:S342" si="129">S284</f>
        <v>3.6</v>
      </c>
      <c r="Q342" s="14">
        <f t="shared" si="129"/>
        <v>6</v>
      </c>
      <c r="R342" s="14">
        <f t="shared" si="129"/>
        <v>6</v>
      </c>
      <c r="S342" s="14">
        <f t="shared" si="129"/>
        <v>3.4</v>
      </c>
    </row>
    <row r="343" spans="2:19" x14ac:dyDescent="0.25">
      <c r="B343" s="47" t="s">
        <v>67</v>
      </c>
      <c r="C343" s="14">
        <f>C335</f>
        <v>3.4</v>
      </c>
      <c r="D343" s="14">
        <f t="shared" ref="D343:M343" si="130">D335</f>
        <v>3.6</v>
      </c>
      <c r="E343" s="14">
        <f t="shared" si="130"/>
        <v>3.4</v>
      </c>
      <c r="F343" s="14">
        <f t="shared" si="130"/>
        <v>4</v>
      </c>
      <c r="G343" s="14">
        <f t="shared" si="130"/>
        <v>5.2</v>
      </c>
      <c r="H343" s="14">
        <f t="shared" si="130"/>
        <v>4</v>
      </c>
      <c r="I343" s="14">
        <f t="shared" si="130"/>
        <v>3.6</v>
      </c>
      <c r="J343" s="14">
        <f t="shared" si="130"/>
        <v>3.6</v>
      </c>
      <c r="K343" s="14">
        <f t="shared" si="130"/>
        <v>3.6</v>
      </c>
      <c r="L343" s="14">
        <f t="shared" si="130"/>
        <v>6</v>
      </c>
      <c r="M343" s="14">
        <f t="shared" si="130"/>
        <v>6</v>
      </c>
      <c r="N343" s="14">
        <f>R335</f>
        <v>3.6</v>
      </c>
      <c r="O343" s="14">
        <f>R335</f>
        <v>3.6</v>
      </c>
      <c r="P343" s="14">
        <f t="shared" ref="P343:S343" si="131">S335</f>
        <v>3.6</v>
      </c>
      <c r="Q343" s="14">
        <f t="shared" si="131"/>
        <v>6</v>
      </c>
      <c r="R343" s="14">
        <f t="shared" si="131"/>
        <v>6</v>
      </c>
      <c r="S343" s="14">
        <f t="shared" si="131"/>
        <v>3.4</v>
      </c>
    </row>
    <row r="344" spans="2:19" ht="15.75" thickBot="1" x14ac:dyDescent="0.3">
      <c r="B344" s="48" t="s">
        <v>10</v>
      </c>
      <c r="C344" s="49">
        <f>AVERAGEIF(C340:C343,"&gt;0")</f>
        <v>2.8380952380952382</v>
      </c>
      <c r="D344" s="49">
        <f t="shared" ref="D344:N344" si="132">AVERAGEIF(D340:D343,"&gt;0")</f>
        <v>2.8071428571428569</v>
      </c>
      <c r="E344" s="49">
        <f t="shared" si="132"/>
        <v>2.8444444444444446</v>
      </c>
      <c r="F344" s="49">
        <f t="shared" si="132"/>
        <v>3.2666666666666671</v>
      </c>
      <c r="G344" s="49">
        <f t="shared" si="132"/>
        <v>4.0444444444444443</v>
      </c>
      <c r="H344" s="49">
        <f t="shared" si="132"/>
        <v>3.4666666666666668</v>
      </c>
      <c r="I344" s="49">
        <f t="shared" si="132"/>
        <v>3.2666666666666671</v>
      </c>
      <c r="J344" s="49">
        <f t="shared" si="132"/>
        <v>3.088888888888889</v>
      </c>
      <c r="K344" s="49">
        <f t="shared" si="132"/>
        <v>3.0222222222222221</v>
      </c>
      <c r="L344" s="49">
        <f t="shared" si="132"/>
        <v>4.6000000000000005</v>
      </c>
      <c r="M344" s="49">
        <f t="shared" si="132"/>
        <v>4.6444444444444448</v>
      </c>
      <c r="N344" s="49">
        <f t="shared" si="132"/>
        <v>3.1904761904761902</v>
      </c>
      <c r="O344" s="49">
        <f t="shared" ref="O344" si="133">AVERAGEIF(O340:O343,"&gt;0")</f>
        <v>2.7428571428571429</v>
      </c>
      <c r="P344" s="49">
        <f t="shared" ref="P344" si="134">AVERAGEIF(P340:P343,"&gt;0")</f>
        <v>2.7428571428571429</v>
      </c>
      <c r="Q344" s="49">
        <f t="shared" ref="Q344" si="135">AVERAGEIF(Q340:Q343,"&gt;0")</f>
        <v>4.5714285714285712</v>
      </c>
      <c r="R344" s="49">
        <f t="shared" ref="R344" si="136">AVERAGEIF(R340:R343,"&gt;0")</f>
        <v>4.5714285714285712</v>
      </c>
      <c r="S344" s="49">
        <f t="shared" ref="S344" si="137">AVERAGEIF(S340:S343,"&gt;0")</f>
        <v>2.5904761904761906</v>
      </c>
    </row>
  </sheetData>
  <sheetProtection sheet="1" selectLockedCells="1"/>
  <mergeCells count="34">
    <mergeCell ref="B321:L321"/>
    <mergeCell ref="Q321:V321"/>
    <mergeCell ref="B338:S338"/>
    <mergeCell ref="Q270:V270"/>
    <mergeCell ref="A287:S287"/>
    <mergeCell ref="A288:S288"/>
    <mergeCell ref="D303:E303"/>
    <mergeCell ref="Q305:V306"/>
    <mergeCell ref="B306:N306"/>
    <mergeCell ref="A185:S185"/>
    <mergeCell ref="A186:S186"/>
    <mergeCell ref="D201:E201"/>
    <mergeCell ref="Q203:V204"/>
    <mergeCell ref="B204:N204"/>
    <mergeCell ref="Q219:V219"/>
    <mergeCell ref="B270:L270"/>
    <mergeCell ref="D252:E252"/>
    <mergeCell ref="B219:L219"/>
    <mergeCell ref="A236:S236"/>
    <mergeCell ref="A237:S237"/>
    <mergeCell ref="Q254:V255"/>
    <mergeCell ref="B255:N255"/>
    <mergeCell ref="C4:S5"/>
    <mergeCell ref="A4:B5"/>
    <mergeCell ref="A1:S1"/>
    <mergeCell ref="A2:S2"/>
    <mergeCell ref="A3:S3"/>
    <mergeCell ref="B168:L168"/>
    <mergeCell ref="A134:S134"/>
    <mergeCell ref="A135:S135"/>
    <mergeCell ref="D150:E150"/>
    <mergeCell ref="B153:N153"/>
    <mergeCell ref="Q168:V168"/>
    <mergeCell ref="Q152:V153"/>
  </mergeCells>
  <conditionalFormatting sqref="C4 A1:A4">
    <cfRule type="containsErrors" dxfId="20" priority="75">
      <formula>ISERROR(A1)</formula>
    </cfRule>
  </conditionalFormatting>
  <conditionalFormatting sqref="B153">
    <cfRule type="containsErrors" dxfId="19" priority="71">
      <formula>ISERROR(B153)</formula>
    </cfRule>
  </conditionalFormatting>
  <conditionalFormatting sqref="G152:H152">
    <cfRule type="containsErrors" dxfId="18" priority="72">
      <formula>ISERROR(G152)</formula>
    </cfRule>
  </conditionalFormatting>
  <conditionalFormatting sqref="B168">
    <cfRule type="containsErrors" dxfId="17" priority="69">
      <formula>ISERROR(B168)</formula>
    </cfRule>
  </conditionalFormatting>
  <conditionalFormatting sqref="Q152">
    <cfRule type="containsErrors" dxfId="16" priority="67">
      <formula>ISERROR(Q152)</formula>
    </cfRule>
  </conditionalFormatting>
  <conditionalFormatting sqref="Q168">
    <cfRule type="containsErrors" dxfId="15" priority="66">
      <formula>ISERROR(Q168)</formula>
    </cfRule>
  </conditionalFormatting>
  <conditionalFormatting sqref="B204">
    <cfRule type="containsErrors" dxfId="14" priority="14">
      <formula>ISERROR(B204)</formula>
    </cfRule>
  </conditionalFormatting>
  <conditionalFormatting sqref="G203:H203">
    <cfRule type="containsErrors" dxfId="13" priority="15">
      <formula>ISERROR(G203)</formula>
    </cfRule>
  </conditionalFormatting>
  <conditionalFormatting sqref="B219">
    <cfRule type="containsErrors" dxfId="12" priority="13">
      <formula>ISERROR(B219)</formula>
    </cfRule>
  </conditionalFormatting>
  <conditionalFormatting sqref="Q203">
    <cfRule type="containsErrors" dxfId="11" priority="12">
      <formula>ISERROR(Q203)</formula>
    </cfRule>
  </conditionalFormatting>
  <conditionalFormatting sqref="Q219">
    <cfRule type="containsErrors" dxfId="10" priority="11">
      <formula>ISERROR(Q219)</formula>
    </cfRule>
  </conditionalFormatting>
  <conditionalFormatting sqref="B255">
    <cfRule type="containsErrors" dxfId="9" priority="9">
      <formula>ISERROR(B255)</formula>
    </cfRule>
  </conditionalFormatting>
  <conditionalFormatting sqref="G254:H254">
    <cfRule type="containsErrors" dxfId="8" priority="10">
      <formula>ISERROR(G254)</formula>
    </cfRule>
  </conditionalFormatting>
  <conditionalFormatting sqref="B270">
    <cfRule type="containsErrors" dxfId="7" priority="8">
      <formula>ISERROR(B270)</formula>
    </cfRule>
  </conditionalFormatting>
  <conditionalFormatting sqref="Q254">
    <cfRule type="containsErrors" dxfId="6" priority="7">
      <formula>ISERROR(Q254)</formula>
    </cfRule>
  </conditionalFormatting>
  <conditionalFormatting sqref="Q270">
    <cfRule type="containsErrors" dxfId="5" priority="6">
      <formula>ISERROR(Q270)</formula>
    </cfRule>
  </conditionalFormatting>
  <conditionalFormatting sqref="B306">
    <cfRule type="containsErrors" dxfId="4" priority="4">
      <formula>ISERROR(B306)</formula>
    </cfRule>
  </conditionalFormatting>
  <conditionalFormatting sqref="G305:H305">
    <cfRule type="containsErrors" dxfId="3" priority="5">
      <formula>ISERROR(G305)</formula>
    </cfRule>
  </conditionalFormatting>
  <conditionalFormatting sqref="B321">
    <cfRule type="containsErrors" dxfId="2" priority="3">
      <formula>ISERROR(B321)</formula>
    </cfRule>
  </conditionalFormatting>
  <conditionalFormatting sqref="Q305">
    <cfRule type="containsErrors" dxfId="1" priority="2">
      <formula>ISERROR(Q305)</formula>
    </cfRule>
  </conditionalFormatting>
  <conditionalFormatting sqref="Q321">
    <cfRule type="containsErrors" dxfId="0" priority="1">
      <formula>ISERROR(Q321)</formula>
    </cfRule>
  </conditionalFormatting>
  <pageMargins left="0.25" right="0.25" top="0.75" bottom="0.75" header="0.3" footer="0.3"/>
  <pageSetup scale="2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 SEMS- PLO OR PSO ATTAINMENT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IQAC CELL</cp:lastModifiedBy>
  <cp:lastPrinted>2023-02-17T12:58:00Z</cp:lastPrinted>
  <dcterms:created xsi:type="dcterms:W3CDTF">2022-07-26T09:41:54Z</dcterms:created>
  <dcterms:modified xsi:type="dcterms:W3CDTF">2024-11-23T10:56:25Z</dcterms:modified>
</cp:coreProperties>
</file>